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codeName="ThisWorkbook" hidePivotFieldList="1" autoCompressPictures="0"/>
  <mc:AlternateContent xmlns:mc="http://schemas.openxmlformats.org/markup-compatibility/2006">
    <mc:Choice Requires="x15">
      <x15ac:absPath xmlns:x15ac="http://schemas.microsoft.com/office/spreadsheetml/2010/11/ac" url="/Users/petera/Documents/_Personal Data/squash/SSQA/_PlanPodporyJuniorov/"/>
    </mc:Choice>
  </mc:AlternateContent>
  <xr:revisionPtr revIDLastSave="0" documentId="13_ncr:1_{9CE1913E-63EA-E347-85F7-D94C296C4FC2}" xr6:coauthVersionLast="47" xr6:coauthVersionMax="47" xr10:uidLastSave="{00000000-0000-0000-0000-000000000000}"/>
  <bookViews>
    <workbookView xWindow="0" yWindow="760" windowWidth="30240" windowHeight="17640" xr2:uid="{00000000-000D-0000-FFFF-FFFF00000000}"/>
  </bookViews>
  <sheets>
    <sheet name="Aktivity_Juniorov_2024_25" sheetId="1" r:id="rId1"/>
    <sheet name="Data" sheetId="2" r:id="rId2"/>
  </sheets>
  <definedNames>
    <definedName name="A">Hraci[Hráči]</definedName>
  </definedNames>
  <calcPr calcId="191029"/>
  <pivotCaches>
    <pivotCache cacheId="2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6" i="1" l="1"/>
  <c r="J36" i="1" s="1"/>
  <c r="I51" i="1"/>
  <c r="I50" i="1"/>
  <c r="I49" i="1"/>
  <c r="I48" i="1"/>
  <c r="I47" i="1"/>
  <c r="I46" i="1"/>
  <c r="I43" i="1"/>
  <c r="I40" i="1"/>
  <c r="F53" i="1"/>
  <c r="J53" i="1" s="1"/>
  <c r="F52" i="1"/>
  <c r="J52" i="1" s="1"/>
  <c r="F51" i="1"/>
  <c r="F50" i="1"/>
  <c r="F49" i="1"/>
  <c r="F48" i="1"/>
  <c r="F47" i="1"/>
  <c r="F46" i="1"/>
  <c r="F45" i="1"/>
  <c r="J45" i="1" s="1"/>
  <c r="F44" i="1"/>
  <c r="J44" i="1" s="1"/>
  <c r="F43" i="1"/>
  <c r="F42" i="1"/>
  <c r="J42" i="1" s="1"/>
  <c r="F41" i="1"/>
  <c r="J41" i="1" s="1"/>
  <c r="F40" i="1"/>
  <c r="F7" i="1"/>
  <c r="E7" i="1"/>
  <c r="D7" i="1"/>
  <c r="C7" i="1"/>
  <c r="B7" i="1"/>
  <c r="F4" i="1"/>
  <c r="E4" i="1"/>
  <c r="D4" i="1"/>
  <c r="C4" i="1"/>
  <c r="B4" i="1"/>
  <c r="F35" i="1"/>
  <c r="J35" i="1" s="1"/>
  <c r="F34" i="1"/>
  <c r="J34" i="1" s="1"/>
  <c r="F33" i="1"/>
  <c r="J33" i="1" s="1"/>
  <c r="F32" i="1"/>
  <c r="J32" i="1" s="1"/>
  <c r="F31" i="1"/>
  <c r="J31" i="1" s="1"/>
  <c r="F30" i="1"/>
  <c r="J30" i="1" s="1"/>
  <c r="F39" i="1"/>
  <c r="J39" i="1" s="1"/>
  <c r="F38" i="1"/>
  <c r="J38" i="1" s="1"/>
  <c r="F37" i="1"/>
  <c r="J37" i="1" s="1"/>
  <c r="F29" i="1"/>
  <c r="F28" i="1"/>
  <c r="F27" i="1"/>
  <c r="F26" i="1"/>
  <c r="J26" i="1" s="1"/>
  <c r="F25" i="1"/>
  <c r="J25" i="1" s="1"/>
  <c r="F24" i="1"/>
  <c r="J24" i="1" s="1"/>
  <c r="F23" i="1"/>
  <c r="J23" i="1" s="1"/>
  <c r="F22" i="1"/>
  <c r="J22" i="1" s="1"/>
  <c r="F21" i="1"/>
  <c r="J21" i="1" s="1"/>
  <c r="F20" i="1"/>
  <c r="J20" i="1" s="1"/>
  <c r="F19" i="1"/>
  <c r="J19" i="1" s="1"/>
  <c r="F18" i="1"/>
  <c r="J18" i="1" s="1"/>
  <c r="F11" i="1"/>
  <c r="J11" i="1" s="1"/>
  <c r="F12" i="1"/>
  <c r="J12" i="1" s="1"/>
  <c r="F13" i="1"/>
  <c r="J13" i="1" s="1"/>
  <c r="F14" i="1"/>
  <c r="J14" i="1" s="1"/>
  <c r="F15" i="1"/>
  <c r="J15" i="1" s="1"/>
  <c r="F16" i="1"/>
  <c r="J16" i="1" s="1"/>
  <c r="F17" i="1"/>
  <c r="J17" i="1" s="1"/>
  <c r="G53" i="2"/>
  <c r="I37" i="2"/>
  <c r="G48" i="2"/>
  <c r="J51" i="1" l="1"/>
  <c r="J43" i="1"/>
  <c r="J47" i="1"/>
  <c r="J48" i="1"/>
  <c r="J46" i="1"/>
  <c r="J49" i="1"/>
  <c r="J50" i="1"/>
  <c r="J40" i="1"/>
  <c r="J29" i="1"/>
  <c r="J28" i="1"/>
  <c r="J27" i="1"/>
</calcChain>
</file>

<file path=xl/sharedStrings.xml><?xml version="1.0" encoding="utf-8"?>
<sst xmlns="http://schemas.openxmlformats.org/spreadsheetml/2006/main" count="240" uniqueCount="72">
  <si>
    <t>Aktivity Juniorov 2024 / 25</t>
  </si>
  <si>
    <t>Aktivita</t>
  </si>
  <si>
    <t>Dátum</t>
  </si>
  <si>
    <t>Meno Priezvisko</t>
  </si>
  <si>
    <t>Hráči</t>
  </si>
  <si>
    <t>Peter Amzler</t>
  </si>
  <si>
    <t>Typ</t>
  </si>
  <si>
    <t>Bodové ohodnotenie</t>
  </si>
  <si>
    <t>Turnaje</t>
  </si>
  <si>
    <t>Účasť</t>
  </si>
  <si>
    <t xml:space="preserve">umiestnenie </t>
  </si>
  <si>
    <t>1. miesto</t>
  </si>
  <si>
    <t>PB=PHVK - U - 1</t>
  </si>
  <si>
    <t>2. miesto</t>
  </si>
  <si>
    <t>3. miesto</t>
  </si>
  <si>
    <t>Podporné aktivity a školenia</t>
  </si>
  <si>
    <t>ESF</t>
  </si>
  <si>
    <t>Regio</t>
  </si>
  <si>
    <t>Slovenské Juniorské turnaje</t>
  </si>
  <si>
    <t>Slovenské turnaje kat. A</t>
  </si>
  <si>
    <t>Slovenské turnaje kat. B</t>
  </si>
  <si>
    <t xml:space="preserve">Regionálne sústredenia </t>
  </si>
  <si>
    <t xml:space="preserve">Školenia trénerov </t>
  </si>
  <si>
    <t>Školenia rozhodcov</t>
  </si>
  <si>
    <t>Typ_T</t>
  </si>
  <si>
    <t>Table4</t>
  </si>
  <si>
    <t>Body Účasť</t>
  </si>
  <si>
    <t>ucast</t>
  </si>
  <si>
    <t xml:space="preserve">Regionálne sústredenia  </t>
  </si>
  <si>
    <t xml:space="preserve">Školenia trénerov  </t>
  </si>
  <si>
    <t xml:space="preserve">Školenia rozhodcov </t>
  </si>
  <si>
    <t>Umiestnenie</t>
  </si>
  <si>
    <t>počet hráčov v skupine</t>
  </si>
  <si>
    <t>Body za Umiestnenie</t>
  </si>
  <si>
    <t>Body spolu</t>
  </si>
  <si>
    <t>U</t>
  </si>
  <si>
    <t>4. - 8. miesto</t>
  </si>
  <si>
    <t>Turnaj</t>
  </si>
  <si>
    <t>TOP 10</t>
  </si>
  <si>
    <t>Dominik Hrušecky</t>
  </si>
  <si>
    <t>Veronika Hrušecká</t>
  </si>
  <si>
    <t>Niki van Knippenbergh</t>
  </si>
  <si>
    <t>Tara van Knippenbergh</t>
  </si>
  <si>
    <t>Lucka Pavlikova</t>
  </si>
  <si>
    <t>Viliam Vaňo</t>
  </si>
  <si>
    <t>Radka Mužíkova</t>
  </si>
  <si>
    <t>Sara Kottferova</t>
  </si>
  <si>
    <t>Nela Kottferova</t>
  </si>
  <si>
    <t>Lukáš  Staviarsky</t>
  </si>
  <si>
    <t>Klára Staviarska</t>
  </si>
  <si>
    <t>Filip  Varga</t>
  </si>
  <si>
    <t>David  Varga</t>
  </si>
  <si>
    <t>Paula  Slagter</t>
  </si>
  <si>
    <t>Sandra  Slagter</t>
  </si>
  <si>
    <t>Dorotka Erentová</t>
  </si>
  <si>
    <t>Yelysey Udodov</t>
  </si>
  <si>
    <t>Sústredenia usporadúvané SSQA</t>
  </si>
  <si>
    <t xml:space="preserve">Sústredenia usporadúvané SSQA </t>
  </si>
  <si>
    <t>S_SSQA</t>
  </si>
  <si>
    <t>T_B</t>
  </si>
  <si>
    <t>T_A</t>
  </si>
  <si>
    <t>SCR</t>
  </si>
  <si>
    <t>Grand Total</t>
  </si>
  <si>
    <t>Sum of Body spolu</t>
  </si>
  <si>
    <t>JT</t>
  </si>
  <si>
    <t>Sebastán Vaňo</t>
  </si>
  <si>
    <t>Michaela Černoková</t>
  </si>
  <si>
    <t>Linda Slager</t>
  </si>
  <si>
    <t>Lucia Húsková</t>
  </si>
  <si>
    <t>hraci</t>
  </si>
  <si>
    <t>Meno</t>
  </si>
  <si>
    <t>Poznámka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</si>
</sst>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-* #,##0_-;\-* #,##0_-;_-* &quot;-&quot;??_-;_-@_-"/>
    <numFmt numFmtId="167" formatCode="[$-41B]d\.\ mmmm\ yyyy;@"/>
  </numFmts>
  <fonts count="18" x14ac:knownFonts="1">
    <font>
      <sz val="11"/>
      <color theme="1" tint="0.14990691854609822"/>
      <name val="Arial"/>
      <family val="2"/>
      <scheme val="minor"/>
    </font>
    <font>
      <sz val="9"/>
      <color theme="1" tint="0.14996795556505021"/>
      <name val="Arial"/>
      <family val="2"/>
      <scheme val="minor"/>
    </font>
    <font>
      <sz val="24"/>
      <color theme="0"/>
      <name val="Arial"/>
      <family val="2"/>
      <scheme val="major"/>
    </font>
    <font>
      <sz val="18"/>
      <color theme="4"/>
      <name val="Arial"/>
      <family val="2"/>
      <scheme val="major"/>
    </font>
    <font>
      <sz val="16"/>
      <color theme="3"/>
      <name val="Arial"/>
      <family val="2"/>
      <scheme val="major"/>
    </font>
    <font>
      <sz val="11"/>
      <color theme="1" tint="0.34998626667073579"/>
      <name val="Arial"/>
      <family val="2"/>
      <scheme val="major"/>
    </font>
    <font>
      <sz val="18"/>
      <color theme="4" tint="-0.24994659260841701"/>
      <name val="Arial"/>
      <family val="2"/>
      <scheme val="major"/>
    </font>
    <font>
      <sz val="11"/>
      <color theme="1" tint="0.14990691854609822"/>
      <name val="Arial"/>
      <family val="2"/>
      <scheme val="minor"/>
    </font>
    <font>
      <b/>
      <sz val="10"/>
      <color theme="0"/>
      <name val="Arial"/>
      <family val="1"/>
      <scheme val="minor"/>
    </font>
    <font>
      <sz val="10"/>
      <color theme="0"/>
      <name val="Arial"/>
      <family val="2"/>
      <scheme val="minor"/>
    </font>
    <font>
      <b/>
      <i/>
      <sz val="10"/>
      <color theme="3" tint="0.24994659260841701"/>
      <name val="Arial"/>
      <family val="1"/>
      <scheme val="minor"/>
    </font>
    <font>
      <b/>
      <sz val="10"/>
      <color theme="3" tint="0.24994659260841701"/>
      <name val="Arial"/>
      <family val="1"/>
      <scheme val="minor"/>
    </font>
    <font>
      <sz val="8"/>
      <name val="Arial"/>
      <family val="2"/>
      <scheme val="minor"/>
    </font>
    <font>
      <b/>
      <sz val="14"/>
      <color theme="1" tint="0.14990691854609822"/>
      <name val="Arial"/>
      <family val="2"/>
      <scheme val="minor"/>
    </font>
    <font>
      <sz val="16"/>
      <color theme="3"/>
      <name val="Calibri"/>
      <family val="2"/>
    </font>
    <font>
      <sz val="16"/>
      <color theme="1" tint="0.14990691854609822"/>
      <name val="Calibri"/>
      <family val="2"/>
    </font>
    <font>
      <b/>
      <sz val="16"/>
      <color theme="1" tint="0.34998626667073579"/>
      <name val="Calibri"/>
      <family val="2"/>
    </font>
    <font>
      <b/>
      <sz val="14"/>
      <color theme="4" tint="0.79998168889431442"/>
      <name val="Arial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2" borderId="1" applyNumberFormat="0" applyAlignment="0" applyProtection="0"/>
    <xf numFmtId="0" fontId="3" fillId="0" borderId="0" applyNumberFormat="0" applyFill="0" applyBorder="0" applyProtection="0">
      <alignment horizontal="left"/>
    </xf>
    <xf numFmtId="0" fontId="4" fillId="0" borderId="0" applyNumberFormat="0" applyFill="0" applyBorder="0" applyProtection="0">
      <alignment horizontal="left" vertical="top"/>
    </xf>
    <xf numFmtId="0" fontId="5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Alignment="0" applyProtection="0"/>
    <xf numFmtId="0" fontId="7" fillId="3" borderId="0" applyFill="0" applyBorder="0">
      <alignment horizontal="center" vertical="center" wrapText="1"/>
    </xf>
    <xf numFmtId="14" fontId="7" fillId="3" borderId="0" applyFill="0" applyBorder="0">
      <alignment horizontal="center"/>
    </xf>
    <xf numFmtId="4" fontId="7" fillId="3" borderId="0" applyFill="0" applyBorder="0">
      <alignment horizontal="center"/>
    </xf>
    <xf numFmtId="3" fontId="7" fillId="3" borderId="0" applyFill="0" applyBorder="0">
      <alignment horizontal="center"/>
    </xf>
    <xf numFmtId="0" fontId="7" fillId="3" borderId="0" applyFill="0" applyBorder="0">
      <alignment horizontal="left" wrapText="1"/>
    </xf>
    <xf numFmtId="43" fontId="7" fillId="0" borderId="0" applyFont="0" applyFill="0" applyBorder="0" applyAlignment="0" applyProtection="0"/>
  </cellStyleXfs>
  <cellXfs count="65">
    <xf numFmtId="0" fontId="0" fillId="0" borderId="0" xfId="0"/>
    <xf numFmtId="0" fontId="2" fillId="2" borderId="1" xfId="1"/>
    <xf numFmtId="0" fontId="2" fillId="2" borderId="1" xfId="1" applyAlignment="1">
      <alignment horizontal="left" vertical="center"/>
    </xf>
    <xf numFmtId="0" fontId="0" fillId="3" borderId="0" xfId="0" applyFill="1"/>
    <xf numFmtId="0" fontId="6" fillId="3" borderId="0" xfId="5" applyFill="1" applyAlignment="1">
      <alignment horizontal="left"/>
    </xf>
    <xf numFmtId="0" fontId="1" fillId="3" borderId="0" xfId="0" applyFont="1" applyFill="1" applyAlignment="1">
      <alignment vertical="center"/>
    </xf>
    <xf numFmtId="0" fontId="3" fillId="0" borderId="0" xfId="2" applyFill="1">
      <alignment horizontal="left"/>
    </xf>
    <xf numFmtId="0" fontId="5" fillId="0" borderId="0" xfId="4" applyFill="1">
      <alignment horizontal="left" vertical="top" wrapText="1"/>
    </xf>
    <xf numFmtId="4" fontId="4" fillId="0" borderId="0" xfId="3" applyNumberFormat="1" applyFill="1">
      <alignment horizontal="left" vertical="top"/>
    </xf>
    <xf numFmtId="0" fontId="7" fillId="0" borderId="0" xfId="6" applyFill="1">
      <alignment horizontal="center" vertical="center" wrapText="1"/>
    </xf>
    <xf numFmtId="0" fontId="7" fillId="3" borderId="0" xfId="10" applyFill="1" applyBorder="1">
      <alignment horizontal="left" wrapText="1"/>
    </xf>
    <xf numFmtId="14" fontId="7" fillId="3" borderId="0" xfId="7" applyFill="1" applyBorder="1">
      <alignment horizontal="center"/>
    </xf>
    <xf numFmtId="0" fontId="7" fillId="3" borderId="0" xfId="10" applyFill="1">
      <alignment horizontal="left" wrapText="1"/>
    </xf>
    <xf numFmtId="0" fontId="0" fillId="0" borderId="0" xfId="6" applyFont="1" applyFill="1">
      <alignment horizontal="center" vertical="center" wrapText="1"/>
    </xf>
    <xf numFmtId="0" fontId="0" fillId="4" borderId="0" xfId="0" applyFill="1"/>
    <xf numFmtId="0" fontId="8" fillId="5" borderId="0" xfId="0" applyFont="1" applyFill="1"/>
    <xf numFmtId="164" fontId="9" fillId="5" borderId="0" xfId="11" applyNumberFormat="1" applyFont="1" applyFill="1" applyAlignment="1">
      <alignment horizontal="center" vertical="center"/>
    </xf>
    <xf numFmtId="0" fontId="10" fillId="6" borderId="0" xfId="0" applyFont="1" applyFill="1"/>
    <xf numFmtId="164" fontId="0" fillId="6" borderId="0" xfId="11" applyNumberFormat="1" applyFont="1" applyFill="1" applyAlignment="1">
      <alignment horizontal="center" vertical="center"/>
    </xf>
    <xf numFmtId="0" fontId="11" fillId="0" borderId="0" xfId="0" applyFont="1"/>
    <xf numFmtId="164" fontId="11" fillId="7" borderId="0" xfId="11" applyNumberFormat="1" applyFont="1" applyFill="1" applyAlignment="1">
      <alignment horizontal="center" vertical="center"/>
    </xf>
    <xf numFmtId="0" fontId="0" fillId="7" borderId="2" xfId="11" applyNumberFormat="1" applyFont="1" applyFill="1" applyBorder="1" applyAlignment="1">
      <alignment horizontal="center" vertical="center"/>
    </xf>
    <xf numFmtId="164" fontId="0" fillId="7" borderId="0" xfId="11" applyNumberFormat="1" applyFont="1" applyFill="1" applyAlignment="1">
      <alignment horizontal="center" vertical="center"/>
    </xf>
    <xf numFmtId="164" fontId="0" fillId="7" borderId="0" xfId="11" applyNumberFormat="1" applyFont="1" applyFill="1" applyAlignment="1">
      <alignment horizontal="left" vertical="center"/>
    </xf>
    <xf numFmtId="3" fontId="7" fillId="3" borderId="0" xfId="8" applyNumberFormat="1" applyFill="1" applyBorder="1">
      <alignment horizontal="center"/>
    </xf>
    <xf numFmtId="3" fontId="7" fillId="3" borderId="0" xfId="8" applyNumberFormat="1" applyFill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/>
    <xf numFmtId="14" fontId="7" fillId="3" borderId="0" xfId="7" applyFill="1" applyBorder="1" applyAlignment="1">
      <alignment vertical="center"/>
    </xf>
    <xf numFmtId="14" fontId="7" fillId="3" borderId="0" xfId="7" applyFill="1" applyAlignment="1">
      <alignment vertical="center"/>
    </xf>
    <xf numFmtId="0" fontId="0" fillId="0" borderId="0" xfId="0" applyAlignment="1">
      <alignment horizontal="center" vertical="center"/>
    </xf>
    <xf numFmtId="14" fontId="7" fillId="3" borderId="0" xfId="7" applyFill="1">
      <alignment horizontal="center"/>
    </xf>
    <xf numFmtId="3" fontId="13" fillId="8" borderId="0" xfId="9" applyFont="1" applyFill="1">
      <alignment horizontal="center"/>
    </xf>
    <xf numFmtId="3" fontId="13" fillId="8" borderId="0" xfId="9" applyFont="1" applyFill="1" applyBorder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15" fillId="13" borderId="0" xfId="0" applyFont="1" applyFill="1" applyAlignment="1">
      <alignment horizontal="center" vertical="center"/>
    </xf>
    <xf numFmtId="0" fontId="15" fillId="17" borderId="0" xfId="0" applyFont="1" applyFill="1" applyAlignment="1">
      <alignment horizontal="center" vertical="center"/>
    </xf>
    <xf numFmtId="0" fontId="15" fillId="18" borderId="0" xfId="0" applyFont="1" applyFill="1" applyAlignment="1">
      <alignment horizontal="center" vertical="center"/>
    </xf>
    <xf numFmtId="0" fontId="16" fillId="17" borderId="6" xfId="4" applyFont="1" applyFill="1" applyBorder="1" applyAlignment="1">
      <alignment horizontal="center" vertical="center" wrapText="1"/>
    </xf>
    <xf numFmtId="0" fontId="16" fillId="18" borderId="6" xfId="4" applyFont="1" applyFill="1" applyBorder="1" applyAlignment="1">
      <alignment horizontal="center" vertical="center" wrapText="1"/>
    </xf>
    <xf numFmtId="0" fontId="16" fillId="13" borderId="6" xfId="4" applyFont="1" applyFill="1" applyBorder="1" applyAlignment="1">
      <alignment horizontal="center" vertical="center" wrapText="1"/>
    </xf>
    <xf numFmtId="0" fontId="16" fillId="9" borderId="8" xfId="4" applyFont="1" applyFill="1" applyBorder="1" applyAlignment="1">
      <alignment horizontal="center" vertical="center" wrapText="1"/>
    </xf>
    <xf numFmtId="3" fontId="14" fillId="9" borderId="7" xfId="3" applyNumberFormat="1" applyFont="1" applyFill="1" applyBorder="1" applyAlignment="1">
      <alignment horizontal="center" vertical="center"/>
    </xf>
    <xf numFmtId="0" fontId="16" fillId="10" borderId="5" xfId="4" applyFont="1" applyFill="1" applyBorder="1" applyAlignment="1">
      <alignment horizontal="center" vertical="center" wrapText="1"/>
    </xf>
    <xf numFmtId="3" fontId="14" fillId="10" borderId="4" xfId="3" applyNumberFormat="1" applyFont="1" applyFill="1" applyBorder="1" applyAlignment="1">
      <alignment horizontal="center" vertical="center"/>
    </xf>
    <xf numFmtId="0" fontId="16" fillId="11" borderId="5" xfId="4" applyFont="1" applyFill="1" applyBorder="1" applyAlignment="1">
      <alignment horizontal="center" vertical="center" wrapText="1"/>
    </xf>
    <xf numFmtId="3" fontId="14" fillId="11" borderId="4" xfId="3" applyNumberFormat="1" applyFont="1" applyFill="1" applyBorder="1" applyAlignment="1">
      <alignment horizontal="center" vertical="center"/>
    </xf>
    <xf numFmtId="0" fontId="16" fillId="12" borderId="5" xfId="4" applyFont="1" applyFill="1" applyBorder="1" applyAlignment="1">
      <alignment horizontal="center" vertical="center" wrapText="1"/>
    </xf>
    <xf numFmtId="3" fontId="14" fillId="12" borderId="4" xfId="3" applyNumberFormat="1" applyFont="1" applyFill="1" applyBorder="1" applyAlignment="1">
      <alignment horizontal="center" vertical="center"/>
    </xf>
    <xf numFmtId="0" fontId="16" fillId="14" borderId="8" xfId="4" applyFont="1" applyFill="1" applyBorder="1" applyAlignment="1">
      <alignment horizontal="center" vertical="center" wrapText="1"/>
    </xf>
    <xf numFmtId="0" fontId="15" fillId="14" borderId="7" xfId="0" applyFont="1" applyFill="1" applyBorder="1" applyAlignment="1">
      <alignment horizontal="center" vertical="center"/>
    </xf>
    <xf numFmtId="0" fontId="16" fillId="15" borderId="5" xfId="4" applyFont="1" applyFill="1" applyBorder="1" applyAlignment="1">
      <alignment horizontal="center" vertical="center" wrapText="1"/>
    </xf>
    <xf numFmtId="0" fontId="15" fillId="15" borderId="4" xfId="0" applyFont="1" applyFill="1" applyBorder="1" applyAlignment="1">
      <alignment horizontal="center" vertical="center"/>
    </xf>
    <xf numFmtId="0" fontId="16" fillId="16" borderId="5" xfId="4" applyFont="1" applyFill="1" applyBorder="1" applyAlignment="1">
      <alignment horizontal="center" vertical="center" wrapText="1"/>
    </xf>
    <xf numFmtId="0" fontId="15" fillId="16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7" borderId="3" xfId="11" applyNumberFormat="1" applyFont="1" applyFill="1" applyBorder="1" applyAlignment="1">
      <alignment horizontal="center" vertical="center"/>
    </xf>
    <xf numFmtId="0" fontId="0" fillId="7" borderId="4" xfId="11" applyNumberFormat="1" applyFont="1" applyFill="1" applyBorder="1" applyAlignment="1">
      <alignment horizontal="center" vertical="center"/>
    </xf>
    <xf numFmtId="0" fontId="0" fillId="7" borderId="5" xfId="11" applyNumberFormat="1" applyFont="1" applyFill="1" applyBorder="1" applyAlignment="1">
      <alignment horizontal="center" vertical="center"/>
    </xf>
    <xf numFmtId="0" fontId="0" fillId="0" borderId="0" xfId="0" applyNumberFormat="1"/>
    <xf numFmtId="167" fontId="7" fillId="3" borderId="0" xfId="7" applyNumberFormat="1" applyFill="1">
      <alignment horizontal="center"/>
    </xf>
    <xf numFmtId="3" fontId="17" fillId="19" borderId="0" xfId="9" applyFont="1" applyFill="1" applyBorder="1">
      <alignment horizontal="center"/>
    </xf>
    <xf numFmtId="3" fontId="17" fillId="19" borderId="0" xfId="9" applyFont="1" applyFill="1">
      <alignment horizontal="center"/>
    </xf>
  </cellXfs>
  <cellStyles count="12">
    <cellStyle name="Comma" xfId="11" builtinId="3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able 0.00" xfId="8" xr:uid="{00000000-0005-0000-0000-000005000000}"/>
    <cellStyle name="Table date" xfId="7" xr:uid="{00000000-0005-0000-0000-000006000000}"/>
    <cellStyle name="Table heading" xfId="6" xr:uid="{00000000-0005-0000-0000-000007000000}"/>
    <cellStyle name="Table notes" xfId="10" xr:uid="{00000000-0005-0000-0000-000008000000}"/>
    <cellStyle name="Table number style" xfId="9" xr:uid="{00000000-0005-0000-0000-000009000000}"/>
    <cellStyle name="Title" xfId="1" builtinId="15" customBuiltin="1"/>
  </cellStyles>
  <dxfs count="14">
    <dxf>
      <font>
        <b/>
        <strike val="0"/>
        <outline val="0"/>
        <shadow val="0"/>
        <u val="none"/>
        <vertAlign val="baseline"/>
        <sz val="14"/>
        <color theme="4" tint="0.79998168889431442"/>
        <name val="Arial"/>
        <family val="2"/>
        <scheme val="minor"/>
      </font>
      <numFmt numFmtId="3" formatCode="#,##0"/>
      <fill>
        <patternFill patternType="solid">
          <fgColor indexed="64"/>
          <bgColor theme="4" tint="-0.249977111117893"/>
        </patternFill>
      </fill>
    </dxf>
    <dxf>
      <fill>
        <patternFill>
          <fgColor indexed="64"/>
          <bgColor theme="2"/>
        </patternFill>
      </fill>
    </dxf>
    <dxf>
      <font>
        <b/>
        <strike val="0"/>
        <outline val="0"/>
        <shadow val="0"/>
        <u val="none"/>
        <vertAlign val="baseline"/>
        <sz val="14"/>
        <color theme="1" tint="0.14990691854609822"/>
        <name val="Arial"/>
        <family val="2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</dxf>
    <dxf>
      <numFmt numFmtId="167" formatCode="[$-41B]d\.\ mmmm\ yyyy;@"/>
      <fill>
        <patternFill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numFmt numFmtId="3" formatCode="#,##0"/>
      <fill>
        <patternFill>
          <fgColor indexed="64"/>
          <bgColor theme="2"/>
        </patternFill>
      </fill>
    </dxf>
    <dxf>
      <numFmt numFmtId="3" formatCode="#,##0"/>
      <fill>
        <patternFill>
          <fgColor indexed="64"/>
          <bgColor theme="2"/>
        </patternFill>
      </fill>
    </dxf>
    <dxf>
      <font>
        <b/>
        <strike val="0"/>
        <outline val="0"/>
        <shadow val="0"/>
        <u val="none"/>
        <vertAlign val="baseline"/>
        <sz val="14"/>
        <color theme="1" tint="0.14990691854609822"/>
        <name val="Arial"/>
        <family val="2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</dxf>
    <dxf>
      <fill>
        <patternFill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  <alignment horizontal="center" textRotation="0" indent="0" justifyLastLine="0" shrinkToFit="0" readingOrder="0"/>
    </dxf>
    <dxf>
      <fill>
        <patternFill>
          <fgColor indexed="64"/>
          <bgColor theme="2"/>
        </patternFill>
      </fill>
    </dxf>
    <dxf>
      <font>
        <b/>
        <i val="0"/>
        <color theme="1" tint="0.14996795556505021"/>
      </font>
      <fill>
        <patternFill patternType="solid">
          <fgColor theme="4"/>
          <bgColor theme="2"/>
        </patternFill>
      </fill>
      <border>
        <top style="thin">
          <color theme="4" tint="-0.24994659260841701"/>
        </top>
        <bottom style="thin">
          <color theme="4" tint="-0.24994659260841701"/>
        </bottom>
      </border>
    </dxf>
    <dxf>
      <font>
        <b val="0"/>
        <i val="0"/>
        <color theme="1" tint="0.14996795556505021"/>
      </font>
      <fill>
        <patternFill>
          <bgColor theme="2"/>
        </patternFill>
      </fill>
    </dxf>
  </dxfs>
  <tableStyles count="1" defaultTableStyle="Workout log table" defaultPivotStyle="PivotStyleLight16">
    <tableStyle name="Workout log table" pivot="0" count="2" xr9:uid="{00000000-0011-0000-FFFF-FFFF00000000}">
      <tableStyleElement type="wholeTable" dxfId="13"/>
      <tableStyleElement type="headerRow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565.928792476851" createdVersion="8" refreshedVersion="8" minRefreshableVersion="3" recordCount="43" xr:uid="{327F8D67-9796-2544-8D2E-F55950AC4845}">
  <cacheSource type="worksheet">
    <worksheetSource name="Workouts"/>
  </cacheSource>
  <cacheFields count="10">
    <cacheField name="Dátum" numFmtId="167">
      <sharedItems containsSemiMixedTypes="0" containsNonDate="0" containsDate="1" containsString="0" minDate="2024-09-08T00:00:00" maxDate="2024-09-30T00:00:00"/>
    </cacheField>
    <cacheField name="Turnaj" numFmtId="14">
      <sharedItems containsNonDate="0"/>
    </cacheField>
    <cacheField name="Meno Priezvisko" numFmtId="14">
      <sharedItems containsNonDate="0" count="22">
        <s v="Dominik Hrušecky"/>
        <s v="Veronika Hrušecká"/>
        <s v="Niki van Knippenbergh"/>
        <s v="Tara van Knippenbergh"/>
        <s v="Lucka Pavlikova"/>
        <s v="Viliam Vaňo"/>
        <s v="Radka Mužíkova"/>
        <s v="Sara Kottferova"/>
        <s v="Nela Kottferova"/>
        <s v="Michaela Černoková"/>
        <s v="Lukáš  Staviarsky"/>
        <s v="Filip  Varga"/>
        <s v="David  Varga"/>
        <s v="Paula  Slagter"/>
        <s v="Sandra  Slagter"/>
        <s v="Dorotka Erentová"/>
        <s v="Peter Amzler"/>
        <s v="Yelysey Udodov"/>
        <s v="Sebastán Vaňo"/>
        <s v="Linda Slager"/>
        <s v="Lucia Húsková"/>
        <s v="Miska Cernokova" u="1"/>
      </sharedItems>
    </cacheField>
    <cacheField name="Typ" numFmtId="0">
      <sharedItems/>
    </cacheField>
    <cacheField name="Body Účasť" numFmtId="3">
      <sharedItems containsSemiMixedTypes="0" containsString="0" containsNumber="1" containsInteger="1" minValue="2" maxValue="8"/>
    </cacheField>
    <cacheField name="Umiestnenie" numFmtId="3">
      <sharedItems containsString="0" containsBlank="1" containsNumber="1" containsInteger="1" minValue="1" maxValue="33"/>
    </cacheField>
    <cacheField name="počet hráčov v skupine" numFmtId="3">
      <sharedItems containsString="0" containsBlank="1" containsNumber="1" containsInteger="1" minValue="3" maxValue="8"/>
    </cacheField>
    <cacheField name="Body za Umiestnenie" numFmtId="3">
      <sharedItems containsString="0" containsBlank="1" containsNumber="1" containsInteger="1" minValue="1" maxValue="10"/>
    </cacheField>
    <cacheField name="Body spolu" numFmtId="3">
      <sharedItems containsSemiMixedTypes="0" containsString="0" containsNumber="1" containsInteger="1" minValue="2" maxValue="18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">
  <r>
    <d v="2024-09-08T00:00:00"/>
    <s v="S_SSQA"/>
    <x v="0"/>
    <s v="Sústredenia usporadúvané SSQA "/>
    <n v="4"/>
    <m/>
    <m/>
    <m/>
    <n v="4"/>
    <m/>
  </r>
  <r>
    <d v="2024-09-08T00:00:00"/>
    <s v="S_SSQA"/>
    <x v="1"/>
    <s v="Sústredenia usporadúvané SSQA "/>
    <n v="4"/>
    <m/>
    <m/>
    <m/>
    <n v="4"/>
    <m/>
  </r>
  <r>
    <d v="2024-09-08T00:00:00"/>
    <s v="S_SSQA"/>
    <x v="2"/>
    <s v="Sústredenia usporadúvané SSQA "/>
    <n v="4"/>
    <m/>
    <m/>
    <m/>
    <n v="4"/>
    <m/>
  </r>
  <r>
    <d v="2024-09-08T00:00:00"/>
    <s v="S_SSQA"/>
    <x v="3"/>
    <s v="Sústredenia usporadúvané SSQA "/>
    <n v="4"/>
    <m/>
    <m/>
    <m/>
    <n v="4"/>
    <m/>
  </r>
  <r>
    <d v="2024-09-08T00:00:00"/>
    <s v="S_SSQA"/>
    <x v="4"/>
    <s v="Sústredenia usporadúvané SSQA "/>
    <n v="4"/>
    <m/>
    <m/>
    <m/>
    <n v="4"/>
    <m/>
  </r>
  <r>
    <d v="2024-09-08T00:00:00"/>
    <s v="S_SSQA"/>
    <x v="5"/>
    <s v="Sústredenia usporadúvané SSQA "/>
    <n v="4"/>
    <m/>
    <m/>
    <m/>
    <n v="4"/>
    <m/>
  </r>
  <r>
    <d v="2024-09-08T00:00:00"/>
    <s v="S_SSQA"/>
    <x v="6"/>
    <s v="Sústredenia usporadúvané SSQA "/>
    <n v="4"/>
    <m/>
    <m/>
    <m/>
    <n v="4"/>
    <m/>
  </r>
  <r>
    <d v="2024-09-08T00:00:00"/>
    <s v="S_SSQA"/>
    <x v="7"/>
    <s v="Sústredenia usporadúvané SSQA "/>
    <n v="4"/>
    <m/>
    <m/>
    <m/>
    <n v="4"/>
    <m/>
  </r>
  <r>
    <d v="2024-09-08T00:00:00"/>
    <s v="S_SSQA"/>
    <x v="8"/>
    <s v="Sústredenia usporadúvané SSQA "/>
    <n v="4"/>
    <m/>
    <m/>
    <m/>
    <n v="4"/>
    <m/>
  </r>
  <r>
    <d v="2024-09-08T00:00:00"/>
    <s v="S_SSQA"/>
    <x v="9"/>
    <s v="Sústredenia usporadúvané SSQA "/>
    <n v="4"/>
    <m/>
    <m/>
    <m/>
    <n v="4"/>
    <m/>
  </r>
  <r>
    <d v="2024-09-08T00:00:00"/>
    <s v="S_SSQA"/>
    <x v="10"/>
    <s v="Sústredenia usporadúvané SSQA "/>
    <n v="4"/>
    <m/>
    <m/>
    <m/>
    <n v="4"/>
    <m/>
  </r>
  <r>
    <d v="2024-09-08T00:00:00"/>
    <s v="S_SSQA"/>
    <x v="11"/>
    <s v="Sústredenia usporadúvané SSQA "/>
    <n v="4"/>
    <m/>
    <m/>
    <m/>
    <n v="4"/>
    <m/>
  </r>
  <r>
    <d v="2024-09-08T00:00:00"/>
    <s v="S_SSQA"/>
    <x v="12"/>
    <s v="Sústredenia usporadúvané SSQA "/>
    <n v="4"/>
    <m/>
    <m/>
    <m/>
    <n v="4"/>
    <m/>
  </r>
  <r>
    <d v="2024-09-08T00:00:00"/>
    <s v="S_SSQA"/>
    <x v="13"/>
    <s v="Sústredenia usporadúvané SSQA "/>
    <n v="4"/>
    <m/>
    <m/>
    <m/>
    <n v="4"/>
    <m/>
  </r>
  <r>
    <d v="2024-09-08T00:00:00"/>
    <s v="S_SSQA"/>
    <x v="14"/>
    <s v="Sústredenia usporadúvané SSQA "/>
    <n v="4"/>
    <m/>
    <m/>
    <m/>
    <n v="4"/>
    <m/>
  </r>
  <r>
    <d v="2024-09-08T00:00:00"/>
    <s v="S_SSQA"/>
    <x v="15"/>
    <s v="Sústredenia usporadúvané SSQA "/>
    <n v="4"/>
    <m/>
    <m/>
    <m/>
    <n v="4"/>
    <m/>
  </r>
  <r>
    <d v="2024-09-11T00:00:00"/>
    <s v="T_B"/>
    <x v="16"/>
    <s v="Slovenské turnaje kat. B"/>
    <n v="2"/>
    <n v="3"/>
    <m/>
    <n v="2"/>
    <n v="4"/>
    <m/>
  </r>
  <r>
    <d v="2024-09-11T00:00:00"/>
    <s v="T_B"/>
    <x v="17"/>
    <s v="Slovenské turnaje kat. B"/>
    <n v="2"/>
    <n v="19"/>
    <m/>
    <m/>
    <n v="2"/>
    <m/>
  </r>
  <r>
    <d v="2024-09-11T00:00:00"/>
    <s v="T_B"/>
    <x v="0"/>
    <s v="Slovenské turnaje kat. B"/>
    <n v="2"/>
    <n v="12"/>
    <m/>
    <m/>
    <n v="2"/>
    <s v="SCR"/>
  </r>
  <r>
    <d v="2024-09-20T00:00:00"/>
    <s v="ESF"/>
    <x v="16"/>
    <s v="ESF"/>
    <n v="8"/>
    <n v="6"/>
    <m/>
    <n v="6"/>
    <n v="14"/>
    <m/>
  </r>
  <r>
    <d v="2024-09-20T00:00:00"/>
    <s v="ESF"/>
    <x v="1"/>
    <s v="ESF"/>
    <n v="8"/>
    <n v="5"/>
    <m/>
    <n v="6"/>
    <n v="14"/>
    <m/>
  </r>
  <r>
    <d v="2024-09-20T00:00:00"/>
    <s v="ESF"/>
    <x v="0"/>
    <s v="ESF"/>
    <n v="8"/>
    <n v="9"/>
    <m/>
    <m/>
    <n v="8"/>
    <m/>
  </r>
  <r>
    <d v="2024-09-20T00:00:00"/>
    <s v="ESF"/>
    <x v="17"/>
    <s v="ESF"/>
    <n v="8"/>
    <n v="13"/>
    <m/>
    <m/>
    <n v="8"/>
    <m/>
  </r>
  <r>
    <d v="2024-09-20T00:00:00"/>
    <s v="ESF"/>
    <x v="12"/>
    <s v="ESF"/>
    <n v="8"/>
    <n v="3"/>
    <m/>
    <n v="10"/>
    <n v="18"/>
    <m/>
  </r>
  <r>
    <d v="2024-09-20T00:00:00"/>
    <s v="ESF"/>
    <x v="11"/>
    <s v="ESF"/>
    <n v="8"/>
    <n v="7"/>
    <m/>
    <n v="6"/>
    <n v="14"/>
    <m/>
  </r>
  <r>
    <d v="2024-09-20T00:00:00"/>
    <s v="ESF"/>
    <x v="3"/>
    <s v="ESF"/>
    <n v="8"/>
    <n v="4"/>
    <m/>
    <n v="6"/>
    <n v="14"/>
    <m/>
  </r>
  <r>
    <d v="2024-09-28T00:00:00"/>
    <s v="T_A"/>
    <x v="16"/>
    <s v="Slovenské turnaje kat. A"/>
    <n v="3"/>
    <n v="8"/>
    <m/>
    <n v="1"/>
    <n v="4"/>
    <m/>
  </r>
  <r>
    <d v="2024-09-28T00:00:00"/>
    <s v="T_A"/>
    <x v="17"/>
    <s v="Slovenské turnaje kat. A"/>
    <n v="3"/>
    <n v="33"/>
    <m/>
    <m/>
    <n v="3"/>
    <m/>
  </r>
  <r>
    <d v="2024-09-28T00:00:00"/>
    <s v="T_A"/>
    <x v="0"/>
    <s v="Slovenské turnaje kat. A"/>
    <n v="3"/>
    <n v="27"/>
    <m/>
    <m/>
    <n v="3"/>
    <m/>
  </r>
  <r>
    <d v="2024-09-29T00:00:00"/>
    <s v="JT"/>
    <x v="11"/>
    <s v="Slovenské Juniorské turnaje"/>
    <n v="2"/>
    <n v="1"/>
    <n v="3"/>
    <n v="1"/>
    <n v="3"/>
    <m/>
  </r>
  <r>
    <d v="2024-09-29T00:00:00"/>
    <s v="JT"/>
    <x v="12"/>
    <s v="Slovenské Juniorské turnaje"/>
    <n v="2"/>
    <n v="2"/>
    <n v="3"/>
    <m/>
    <n v="2"/>
    <m/>
  </r>
  <r>
    <d v="2024-09-29T00:00:00"/>
    <s v="JT"/>
    <x v="18"/>
    <s v="Slovenské Juniorské turnaje"/>
    <n v="2"/>
    <n v="3"/>
    <n v="3"/>
    <m/>
    <n v="2"/>
    <m/>
  </r>
  <r>
    <d v="2024-09-29T00:00:00"/>
    <s v="JT"/>
    <x v="9"/>
    <s v="Slovenské Juniorské turnaje"/>
    <n v="2"/>
    <n v="1"/>
    <n v="3"/>
    <n v="1"/>
    <n v="3"/>
    <m/>
  </r>
  <r>
    <d v="2024-09-29T00:00:00"/>
    <s v="JT"/>
    <x v="13"/>
    <s v="Slovenské Juniorské turnaje"/>
    <n v="2"/>
    <n v="2"/>
    <n v="3"/>
    <m/>
    <n v="2"/>
    <m/>
  </r>
  <r>
    <d v="2024-09-29T00:00:00"/>
    <s v="JT"/>
    <x v="6"/>
    <s v="Slovenské Juniorské turnaje"/>
    <n v="2"/>
    <n v="3"/>
    <n v="3"/>
    <m/>
    <n v="2"/>
    <m/>
  </r>
  <r>
    <d v="2024-09-29T00:00:00"/>
    <s v="JT"/>
    <x v="3"/>
    <s v="Slovenské Juniorské turnaje"/>
    <n v="2"/>
    <n v="1"/>
    <n v="8"/>
    <n v="6"/>
    <n v="8"/>
    <m/>
  </r>
  <r>
    <d v="2024-09-29T00:00:00"/>
    <s v="JT"/>
    <x v="1"/>
    <s v="Slovenské Juniorské turnaje"/>
    <n v="2"/>
    <n v="2"/>
    <n v="8"/>
    <n v="5"/>
    <n v="7"/>
    <m/>
  </r>
  <r>
    <d v="2024-09-29T00:00:00"/>
    <s v="JT"/>
    <x v="19"/>
    <s v="Slovenské Juniorské turnaje"/>
    <n v="2"/>
    <n v="3"/>
    <n v="8"/>
    <n v="4"/>
    <n v="6"/>
    <m/>
  </r>
  <r>
    <d v="2024-09-29T00:00:00"/>
    <s v="JT"/>
    <x v="7"/>
    <s v="Slovenské Juniorské turnaje"/>
    <n v="2"/>
    <n v="4"/>
    <n v="8"/>
    <n v="3"/>
    <n v="5"/>
    <m/>
  </r>
  <r>
    <d v="2024-09-29T00:00:00"/>
    <s v="JT"/>
    <x v="14"/>
    <s v="Slovenské Juniorské turnaje"/>
    <n v="2"/>
    <n v="5"/>
    <n v="8"/>
    <n v="2"/>
    <n v="4"/>
    <m/>
  </r>
  <r>
    <d v="2024-09-29T00:00:00"/>
    <s v="JT"/>
    <x v="15"/>
    <s v="Slovenské Juniorské turnaje"/>
    <n v="2"/>
    <n v="6"/>
    <n v="8"/>
    <n v="1"/>
    <n v="3"/>
    <m/>
  </r>
  <r>
    <d v="2024-09-29T00:00:00"/>
    <s v="JT"/>
    <x v="2"/>
    <s v="Slovenské Juniorské turnaje"/>
    <n v="2"/>
    <n v="7"/>
    <n v="8"/>
    <m/>
    <n v="2"/>
    <m/>
  </r>
  <r>
    <d v="2024-09-29T00:00:00"/>
    <s v="JT"/>
    <x v="20"/>
    <s v="Slovenské Juniorské turnaje"/>
    <n v="2"/>
    <n v="8"/>
    <n v="8"/>
    <m/>
    <n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CFEBB6-E7DF-F443-B32A-112D06DCC243}" name="PivotTable2" cacheId="2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Meno">
  <location ref="N10:O32" firstHeaderRow="1" firstDataRow="1" firstDataCol="1"/>
  <pivotFields count="10">
    <pivotField showAll="0"/>
    <pivotField showAll="0"/>
    <pivotField axis="axisRow" showAll="0" sortType="descending">
      <items count="23">
        <item x="12"/>
        <item x="0"/>
        <item x="15"/>
        <item x="11"/>
        <item x="4"/>
        <item x="10"/>
        <item m="1" x="21"/>
        <item x="8"/>
        <item x="2"/>
        <item x="13"/>
        <item x="16"/>
        <item x="6"/>
        <item x="14"/>
        <item x="7"/>
        <item x="3"/>
        <item x="1"/>
        <item x="5"/>
        <item x="17"/>
        <item x="9"/>
        <item x="18"/>
        <item x="19"/>
        <item x="2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numFmtId="3" showAll="0"/>
    <pivotField showAll="0"/>
    <pivotField showAll="0"/>
    <pivotField showAll="0"/>
    <pivotField dataField="1" numFmtId="3" showAll="0"/>
    <pivotField showAll="0"/>
  </pivotFields>
  <rowFields count="1">
    <field x="2"/>
  </rowFields>
  <rowItems count="22">
    <i>
      <x v="14"/>
    </i>
    <i>
      <x v="15"/>
    </i>
    <i>
      <x/>
    </i>
    <i>
      <x v="10"/>
    </i>
    <i>
      <x v="3"/>
    </i>
    <i>
      <x v="1"/>
    </i>
    <i>
      <x v="17"/>
    </i>
    <i>
      <x v="13"/>
    </i>
    <i>
      <x v="12"/>
    </i>
    <i>
      <x v="18"/>
    </i>
    <i>
      <x v="2"/>
    </i>
    <i>
      <x v="8"/>
    </i>
    <i>
      <x v="20"/>
    </i>
    <i>
      <x v="9"/>
    </i>
    <i>
      <x v="11"/>
    </i>
    <i>
      <x v="5"/>
    </i>
    <i>
      <x v="16"/>
    </i>
    <i>
      <x v="7"/>
    </i>
    <i>
      <x v="4"/>
    </i>
    <i>
      <x v="21"/>
    </i>
    <i>
      <x v="19"/>
    </i>
    <i t="grand">
      <x/>
    </i>
  </rowItems>
  <colItems count="1">
    <i/>
  </colItems>
  <dataFields count="1">
    <dataField name="Sum of Body spolu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orkouts" displayName="Workouts" ref="B10:K53" dataDxfId="11" totalsRowDxfId="10" headerRowCellStyle="Table heading">
  <autoFilter ref="B10:K53" xr:uid="{00000000-0009-0000-0100-000001000000}"/>
  <sortState xmlns:xlrd2="http://schemas.microsoft.com/office/spreadsheetml/2017/richdata2" ref="B11:K53">
    <sortCondition ref="B12:B53"/>
  </sortState>
  <tableColumns count="10">
    <tableColumn id="1" xr3:uid="{00000000-0010-0000-0000-000001000000}" name="Dátum" totalsRowLabel="Total" dataDxfId="3" dataCellStyle="Table date"/>
    <tableColumn id="10" xr3:uid="{3FD5D872-4036-914D-A0C8-8C41F7C8B4F1}" name="Turnaj" dataDxfId="4" dataCellStyle="Table date"/>
    <tableColumn id="9" xr3:uid="{FF6E7538-88AC-EC43-B898-B1D6AD563E4F}" name="Meno Priezvisko" dataDxfId="9" dataCellStyle="Table date"/>
    <tableColumn id="8" xr3:uid="{00000000-0010-0000-0000-000008000000}" name="Typ" dataDxfId="8" dataCellStyle="Table notes"/>
    <tableColumn id="2" xr3:uid="{00000000-0010-0000-0000-000002000000}" name="Body Účasť" dataDxfId="7" dataCellStyle="Table number style">
      <calculatedColumnFormula>VLOOKUP(E11,Data!$I$21:$J$30,2)</calculatedColumnFormula>
    </tableColumn>
    <tableColumn id="3" xr3:uid="{00000000-0010-0000-0000-000003000000}" name="Umiestnenie" dataDxfId="6" dataCellStyle="Table 0.00"/>
    <tableColumn id="4" xr3:uid="{00000000-0010-0000-0000-000004000000}" name="počet hráčov v skupine" dataDxfId="5" dataCellStyle="Table 0.00"/>
    <tableColumn id="5" xr3:uid="{00000000-0010-0000-0000-000005000000}" name="Body za Umiestnenie" dataDxfId="2" dataCellStyle="Table number style"/>
    <tableColumn id="6" xr3:uid="{00000000-0010-0000-0000-000006000000}" name="Body spolu" dataDxfId="0" dataCellStyle="Table number style">
      <calculatedColumnFormula>Workouts[[#This Row],[Body za Umiestnenie]]+Workouts[[#This Row],[Body Účasť]]</calculatedColumnFormula>
    </tableColumn>
    <tableColumn id="7" xr3:uid="{00000000-0010-0000-0000-000007000000}" name="Poznámka" totalsRowFunction="count" dataDxfId="1" dataCellStyle="Table notes"/>
  </tableColumns>
  <tableStyleInfo name="TableStyleLight2" showFirstColumn="0" showLastColumn="0" showRowStripes="1" showColumnStripes="0"/>
  <extLst>
    <ext xmlns:x14="http://schemas.microsoft.com/office/spreadsheetml/2009/9/main" uri="{504A1905-F514-4f6f-8877-14C23A59335A}">
      <x14:table altTextSummary="Enter workout details, including date, activity, duration, distance, pace, calories, body weight, and any notes. Pace is automatically calcu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2F0AC74-7C2B-A444-BB2C-6238DA4A2AD3}" name="Hraci" displayName="Hraci" ref="B2:B24" totalsRowShown="0">
  <autoFilter ref="B2:B24" xr:uid="{12F0AC74-7C2B-A444-BB2C-6238DA4A2AD3}"/>
  <tableColumns count="1">
    <tableColumn id="1" xr3:uid="{3EB213DA-89F6-FD48-B462-6F778EBCFABF}" name="Hráči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E55544C-3BA0-E844-915B-4EE5233BD0CA}" name="Table4" displayName="Table4" ref="F21:F30" totalsRowShown="0">
  <autoFilter ref="F21:F30" xr:uid="{2E55544C-3BA0-E844-915B-4EE5233BD0CA}"/>
  <tableColumns count="1">
    <tableColumn id="1" xr3:uid="{8914D2E9-0563-1E40-A956-A1D08B63D096}" name="Typ_T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E27AC0D-11EA-C443-9B9E-77F36464C3B2}" name="Table5" displayName="Table5" ref="G21:G30" totalsRowShown="0">
  <autoFilter ref="G21:G30" xr:uid="{3E27AC0D-11EA-C443-9B9E-77F36464C3B2}"/>
  <tableColumns count="1">
    <tableColumn id="1" xr3:uid="{20B815E0-29B8-A844-9561-954DBAC6A7A1}" name="ucast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Workout Log">
      <a:dk1>
        <a:sysClr val="windowText" lastClr="000000"/>
      </a:dk1>
      <a:lt1>
        <a:sysClr val="window" lastClr="FFFFFF"/>
      </a:lt1>
      <a:dk2>
        <a:srgbClr val="161417"/>
      </a:dk2>
      <a:lt2>
        <a:srgbClr val="F4F3EE"/>
      </a:lt2>
      <a:accent1>
        <a:srgbClr val="DF4C26"/>
      </a:accent1>
      <a:accent2>
        <a:srgbClr val="36A0CA"/>
      </a:accent2>
      <a:accent3>
        <a:srgbClr val="CAC02F"/>
      </a:accent3>
      <a:accent4>
        <a:srgbClr val="41B05B"/>
      </a:accent4>
      <a:accent5>
        <a:srgbClr val="805FA6"/>
      </a:accent5>
      <a:accent6>
        <a:srgbClr val="EF7E31"/>
      </a:accent6>
      <a:hlink>
        <a:srgbClr val="36A0CA"/>
      </a:hlink>
      <a:folHlink>
        <a:srgbClr val="805FA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P53"/>
  <sheetViews>
    <sheetView showGridLines="0" tabSelected="1" workbookViewId="0">
      <selection activeCell="K10" sqref="K10"/>
    </sheetView>
  </sheetViews>
  <sheetFormatPr baseColWidth="10" defaultColWidth="8.6640625" defaultRowHeight="14" x14ac:dyDescent="0.15"/>
  <cols>
    <col min="1" max="1" width="2.6640625" style="3" customWidth="1"/>
    <col min="2" max="6" width="30.1640625" style="3" customWidth="1"/>
    <col min="7" max="7" width="17.1640625" style="3" bestFit="1" customWidth="1"/>
    <col min="8" max="8" width="13.5" style="3" customWidth="1"/>
    <col min="9" max="9" width="15.5" style="3" customWidth="1"/>
    <col min="10" max="10" width="17.6640625" style="3" customWidth="1"/>
    <col min="11" max="11" width="15.1640625" style="3" customWidth="1"/>
    <col min="12" max="12" width="2.6640625" style="3" customWidth="1"/>
    <col min="13" max="13" width="8.6640625" style="3"/>
    <col min="14" max="14" width="20.33203125" style="3" bestFit="1" customWidth="1"/>
    <col min="15" max="15" width="18.33203125" style="3" bestFit="1" customWidth="1"/>
    <col min="16" max="16384" width="8.6640625" style="3"/>
  </cols>
  <sheetData>
    <row r="1" spans="2:16" s="1" customFormat="1" ht="31" thickBot="1" x14ac:dyDescent="0.35">
      <c r="B1" s="2" t="s">
        <v>0</v>
      </c>
      <c r="C1" s="2"/>
      <c r="D1" s="2"/>
    </row>
    <row r="2" spans="2:16" customFormat="1" ht="24" thickTop="1" x14ac:dyDescent="0.25">
      <c r="B2" s="6" t="s">
        <v>38</v>
      </c>
      <c r="C2" s="6"/>
      <c r="D2" s="6"/>
    </row>
    <row r="3" spans="2:16" customFormat="1" ht="21" x14ac:dyDescent="0.15">
      <c r="B3" s="43">
        <v>1</v>
      </c>
      <c r="C3" s="45">
        <v>2</v>
      </c>
      <c r="D3" s="47">
        <v>3</v>
      </c>
      <c r="E3" s="49">
        <v>4</v>
      </c>
      <c r="F3" s="42">
        <v>5</v>
      </c>
      <c r="G3" s="3"/>
      <c r="H3" s="3"/>
      <c r="I3" s="3"/>
      <c r="J3" s="3"/>
      <c r="K3" s="3"/>
    </row>
    <row r="4" spans="2:16" customFormat="1" ht="21" x14ac:dyDescent="0.15">
      <c r="B4" s="44" t="str">
        <f>N11</f>
        <v>Tara van Knippenbergh</v>
      </c>
      <c r="C4" s="46" t="str">
        <f>N12</f>
        <v>Veronika Hrušecká</v>
      </c>
      <c r="D4" s="48" t="str">
        <f>N13</f>
        <v>David  Varga</v>
      </c>
      <c r="E4" s="50" t="str">
        <f>N14</f>
        <v>Peter Amzler</v>
      </c>
      <c r="F4" s="37" t="str">
        <f>N15</f>
        <v>Filip  Varga</v>
      </c>
      <c r="G4" s="3"/>
      <c r="H4" s="3"/>
      <c r="I4" s="3"/>
      <c r="J4" s="3"/>
      <c r="K4" s="3"/>
    </row>
    <row r="5" spans="2:16" customFormat="1" x14ac:dyDescent="0.15">
      <c r="B5" s="7"/>
      <c r="C5" s="7"/>
      <c r="D5" s="7"/>
      <c r="E5" s="7"/>
    </row>
    <row r="6" spans="2:16" customFormat="1" ht="21" x14ac:dyDescent="0.15">
      <c r="B6" s="51">
        <v>6</v>
      </c>
      <c r="C6" s="53">
        <v>7</v>
      </c>
      <c r="D6" s="55">
        <v>8</v>
      </c>
      <c r="E6" s="40">
        <v>9</v>
      </c>
      <c r="F6" s="41">
        <v>10</v>
      </c>
    </row>
    <row r="7" spans="2:16" customFormat="1" ht="21" x14ac:dyDescent="0.15">
      <c r="B7" s="52" t="str">
        <f>N16</f>
        <v>Dominik Hrušecky</v>
      </c>
      <c r="C7" s="54" t="str">
        <f>N17</f>
        <v>Yelysey Udodov</v>
      </c>
      <c r="D7" s="56" t="str">
        <f>N18</f>
        <v>Sara Kottferova</v>
      </c>
      <c r="E7" s="38" t="str">
        <f>N19</f>
        <v>Sandra  Slagter</v>
      </c>
      <c r="F7" s="39" t="str">
        <f>N20</f>
        <v>Michaela Černoková</v>
      </c>
    </row>
    <row r="8" spans="2:16" customFormat="1" ht="20" x14ac:dyDescent="0.15">
      <c r="B8" s="8"/>
      <c r="C8" s="8"/>
      <c r="D8" s="8"/>
      <c r="N8" s="3"/>
      <c r="O8" s="3"/>
    </row>
    <row r="9" spans="2:16" ht="23" x14ac:dyDescent="0.25">
      <c r="B9" s="4" t="s">
        <v>1</v>
      </c>
      <c r="C9" s="4"/>
      <c r="D9" s="4"/>
      <c r="P9"/>
    </row>
    <row r="10" spans="2:16" s="5" customFormat="1" ht="30" x14ac:dyDescent="0.15">
      <c r="B10" s="9" t="s">
        <v>2</v>
      </c>
      <c r="C10" s="13" t="s">
        <v>37</v>
      </c>
      <c r="D10" s="9" t="s">
        <v>3</v>
      </c>
      <c r="E10" s="13" t="s">
        <v>6</v>
      </c>
      <c r="F10" s="13" t="s">
        <v>26</v>
      </c>
      <c r="G10" s="13" t="s">
        <v>31</v>
      </c>
      <c r="H10" s="13" t="s">
        <v>32</v>
      </c>
      <c r="I10" s="13" t="s">
        <v>33</v>
      </c>
      <c r="J10" s="13" t="s">
        <v>34</v>
      </c>
      <c r="K10" s="9" t="s">
        <v>71</v>
      </c>
      <c r="N10" s="35" t="s">
        <v>70</v>
      </c>
      <c r="O10" t="s">
        <v>63</v>
      </c>
      <c r="P10"/>
    </row>
    <row r="11" spans="2:16" ht="18" x14ac:dyDescent="0.2">
      <c r="B11" s="62">
        <v>45543</v>
      </c>
      <c r="C11" s="11" t="s">
        <v>58</v>
      </c>
      <c r="D11" s="29" t="s">
        <v>39</v>
      </c>
      <c r="E11" s="10" t="s">
        <v>57</v>
      </c>
      <c r="F11" s="33">
        <f>VLOOKUP(E11,Data!$I$21:$J$30,2)</f>
        <v>4</v>
      </c>
      <c r="G11" s="24"/>
      <c r="H11" s="24"/>
      <c r="I11" s="34"/>
      <c r="J11" s="63">
        <f>Workouts[[#This Row],[Body za Umiestnenie]]+Workouts[[#This Row],[Body Účasť]]</f>
        <v>4</v>
      </c>
      <c r="K11" s="10"/>
      <c r="N11" s="36" t="s">
        <v>42</v>
      </c>
      <c r="O11" s="61">
        <v>26</v>
      </c>
      <c r="P11"/>
    </row>
    <row r="12" spans="2:16" ht="18" x14ac:dyDescent="0.2">
      <c r="B12" s="62">
        <v>45543</v>
      </c>
      <c r="C12" s="11" t="s">
        <v>58</v>
      </c>
      <c r="D12" s="29" t="s">
        <v>40</v>
      </c>
      <c r="E12" s="10" t="s">
        <v>57</v>
      </c>
      <c r="F12" s="33">
        <f>VLOOKUP(E12,Data!$I$21:$J$30,2)</f>
        <v>4</v>
      </c>
      <c r="G12" s="24"/>
      <c r="H12" s="24"/>
      <c r="I12" s="34"/>
      <c r="J12" s="63">
        <f>Workouts[[#This Row],[Body za Umiestnenie]]+Workouts[[#This Row],[Body Účasť]]</f>
        <v>4</v>
      </c>
      <c r="K12" s="10"/>
      <c r="N12" s="36" t="s">
        <v>40</v>
      </c>
      <c r="O12" s="61">
        <v>25</v>
      </c>
      <c r="P12"/>
    </row>
    <row r="13" spans="2:16" ht="18" x14ac:dyDescent="0.2">
      <c r="B13" s="62">
        <v>45543</v>
      </c>
      <c r="C13" s="11" t="s">
        <v>58</v>
      </c>
      <c r="D13" s="30" t="s">
        <v>41</v>
      </c>
      <c r="E13" s="10" t="s">
        <v>57</v>
      </c>
      <c r="F13" s="33">
        <f>VLOOKUP(E13,Data!$I$21:$J$30,2)</f>
        <v>4</v>
      </c>
      <c r="G13" s="24"/>
      <c r="H13" s="25"/>
      <c r="I13" s="33"/>
      <c r="J13" s="64">
        <f>Workouts[[#This Row],[Body za Umiestnenie]]+Workouts[[#This Row],[Body Účasť]]</f>
        <v>4</v>
      </c>
      <c r="K13" s="12"/>
      <c r="N13" s="36" t="s">
        <v>51</v>
      </c>
      <c r="O13" s="61">
        <v>24</v>
      </c>
      <c r="P13"/>
    </row>
    <row r="14" spans="2:16" ht="18" x14ac:dyDescent="0.2">
      <c r="B14" s="62">
        <v>45543</v>
      </c>
      <c r="C14" s="32" t="s">
        <v>58</v>
      </c>
      <c r="D14" s="30" t="s">
        <v>42</v>
      </c>
      <c r="E14" s="10" t="s">
        <v>57</v>
      </c>
      <c r="F14" s="33">
        <f>VLOOKUP(E14,Data!$I$21:$J$30,2)</f>
        <v>4</v>
      </c>
      <c r="G14" s="25"/>
      <c r="H14" s="25"/>
      <c r="I14" s="33"/>
      <c r="J14" s="64">
        <f>Workouts[[#This Row],[Body za Umiestnenie]]+Workouts[[#This Row],[Body Účasť]]</f>
        <v>4</v>
      </c>
      <c r="K14" s="12"/>
      <c r="N14" s="36" t="s">
        <v>5</v>
      </c>
      <c r="O14" s="61">
        <v>22</v>
      </c>
      <c r="P14"/>
    </row>
    <row r="15" spans="2:16" ht="18" x14ac:dyDescent="0.2">
      <c r="B15" s="62">
        <v>45543</v>
      </c>
      <c r="C15" s="32" t="s">
        <v>58</v>
      </c>
      <c r="D15" s="30" t="s">
        <v>43</v>
      </c>
      <c r="E15" s="10" t="s">
        <v>57</v>
      </c>
      <c r="F15" s="33">
        <f>VLOOKUP(E15,Data!$I$21:$J$30,2)</f>
        <v>4</v>
      </c>
      <c r="G15" s="25"/>
      <c r="H15" s="25"/>
      <c r="I15" s="33"/>
      <c r="J15" s="64">
        <f>Workouts[[#This Row],[Body za Umiestnenie]]+Workouts[[#This Row],[Body Účasť]]</f>
        <v>4</v>
      </c>
      <c r="K15" s="12"/>
      <c r="N15" s="36" t="s">
        <v>50</v>
      </c>
      <c r="O15" s="61">
        <v>21</v>
      </c>
      <c r="P15"/>
    </row>
    <row r="16" spans="2:16" ht="18" x14ac:dyDescent="0.2">
      <c r="B16" s="62">
        <v>45543</v>
      </c>
      <c r="C16" s="32" t="s">
        <v>58</v>
      </c>
      <c r="D16" s="30" t="s">
        <v>44</v>
      </c>
      <c r="E16" s="12" t="s">
        <v>57</v>
      </c>
      <c r="F16" s="33">
        <f>VLOOKUP(E16,Data!$I$21:$J$30,2)</f>
        <v>4</v>
      </c>
      <c r="G16" s="25"/>
      <c r="H16" s="25"/>
      <c r="I16" s="33"/>
      <c r="J16" s="64">
        <f>Workouts[[#This Row],[Body za Umiestnenie]]+Workouts[[#This Row],[Body Účasť]]</f>
        <v>4</v>
      </c>
      <c r="K16" s="12"/>
      <c r="N16" s="36" t="s">
        <v>39</v>
      </c>
      <c r="O16" s="61">
        <v>17</v>
      </c>
      <c r="P16"/>
    </row>
    <row r="17" spans="2:16" ht="18" x14ac:dyDescent="0.2">
      <c r="B17" s="62">
        <v>45543</v>
      </c>
      <c r="C17" s="32" t="s">
        <v>58</v>
      </c>
      <c r="D17" s="30" t="s">
        <v>45</v>
      </c>
      <c r="E17" s="12" t="s">
        <v>57</v>
      </c>
      <c r="F17" s="33">
        <f>VLOOKUP(E17,Data!$I$21:$J$30,2)</f>
        <v>4</v>
      </c>
      <c r="G17" s="25"/>
      <c r="H17" s="25"/>
      <c r="I17" s="33"/>
      <c r="J17" s="64">
        <f>Workouts[[#This Row],[Body za Umiestnenie]]+Workouts[[#This Row],[Body Účasť]]</f>
        <v>4</v>
      </c>
      <c r="K17" s="12"/>
      <c r="N17" s="36" t="s">
        <v>55</v>
      </c>
      <c r="O17" s="61">
        <v>13</v>
      </c>
      <c r="P17"/>
    </row>
    <row r="18" spans="2:16" ht="18" x14ac:dyDescent="0.2">
      <c r="B18" s="62">
        <v>45543</v>
      </c>
      <c r="C18" s="32" t="s">
        <v>58</v>
      </c>
      <c r="D18" s="30" t="s">
        <v>46</v>
      </c>
      <c r="E18" s="12" t="s">
        <v>57</v>
      </c>
      <c r="F18" s="33">
        <f>VLOOKUP(E18,Data!$I$21:$J$30,2)</f>
        <v>4</v>
      </c>
      <c r="G18" s="25"/>
      <c r="H18" s="25"/>
      <c r="I18" s="33"/>
      <c r="J18" s="64">
        <f>Workouts[[#This Row],[Body za Umiestnenie]]+Workouts[[#This Row],[Body Účasť]]</f>
        <v>4</v>
      </c>
      <c r="K18" s="12"/>
      <c r="N18" s="36" t="s">
        <v>46</v>
      </c>
      <c r="O18" s="61">
        <v>9</v>
      </c>
      <c r="P18"/>
    </row>
    <row r="19" spans="2:16" ht="18" x14ac:dyDescent="0.2">
      <c r="B19" s="62">
        <v>45543</v>
      </c>
      <c r="C19" s="32" t="s">
        <v>58</v>
      </c>
      <c r="D19" s="30" t="s">
        <v>47</v>
      </c>
      <c r="E19" s="12" t="s">
        <v>57</v>
      </c>
      <c r="F19" s="33">
        <f>VLOOKUP(E19,Data!$I$21:$J$30,2)</f>
        <v>4</v>
      </c>
      <c r="G19" s="25"/>
      <c r="H19" s="25"/>
      <c r="I19" s="33"/>
      <c r="J19" s="64">
        <f>Workouts[[#This Row],[Body za Umiestnenie]]+Workouts[[#This Row],[Body Účasť]]</f>
        <v>4</v>
      </c>
      <c r="K19" s="12"/>
      <c r="N19" s="36" t="s">
        <v>53</v>
      </c>
      <c r="O19" s="61">
        <v>8</v>
      </c>
      <c r="P19"/>
    </row>
    <row r="20" spans="2:16" ht="18" x14ac:dyDescent="0.2">
      <c r="B20" s="62">
        <v>45543</v>
      </c>
      <c r="C20" s="32" t="s">
        <v>58</v>
      </c>
      <c r="D20" s="30" t="s">
        <v>66</v>
      </c>
      <c r="E20" s="12" t="s">
        <v>57</v>
      </c>
      <c r="F20" s="33">
        <f>VLOOKUP(E20,Data!$I$21:$J$30,2)</f>
        <v>4</v>
      </c>
      <c r="G20" s="25"/>
      <c r="H20" s="25"/>
      <c r="I20" s="33"/>
      <c r="J20" s="64">
        <f>Workouts[[#This Row],[Body za Umiestnenie]]+Workouts[[#This Row],[Body Účasť]]</f>
        <v>4</v>
      </c>
      <c r="K20" s="12"/>
      <c r="N20" s="36" t="s">
        <v>66</v>
      </c>
      <c r="O20" s="61">
        <v>7</v>
      </c>
      <c r="P20"/>
    </row>
    <row r="21" spans="2:16" ht="18" x14ac:dyDescent="0.2">
      <c r="B21" s="62">
        <v>45543</v>
      </c>
      <c r="C21" s="32" t="s">
        <v>58</v>
      </c>
      <c r="D21" s="30" t="s">
        <v>48</v>
      </c>
      <c r="E21" s="12" t="s">
        <v>57</v>
      </c>
      <c r="F21" s="33">
        <f>VLOOKUP(E21,Data!$I$21:$J$30,2)</f>
        <v>4</v>
      </c>
      <c r="G21" s="25"/>
      <c r="H21" s="25"/>
      <c r="I21" s="33"/>
      <c r="J21" s="64">
        <f>Workouts[[#This Row],[Body za Umiestnenie]]+Workouts[[#This Row],[Body Účasť]]</f>
        <v>4</v>
      </c>
      <c r="K21" s="12"/>
      <c r="N21" s="36" t="s">
        <v>54</v>
      </c>
      <c r="O21" s="61">
        <v>7</v>
      </c>
      <c r="P21"/>
    </row>
    <row r="22" spans="2:16" ht="18" x14ac:dyDescent="0.2">
      <c r="B22" s="62">
        <v>45543</v>
      </c>
      <c r="C22" s="32" t="s">
        <v>58</v>
      </c>
      <c r="D22" s="30" t="s">
        <v>50</v>
      </c>
      <c r="E22" s="12" t="s">
        <v>57</v>
      </c>
      <c r="F22" s="33">
        <f>VLOOKUP(E22,Data!$I$21:$J$30,2)</f>
        <v>4</v>
      </c>
      <c r="G22" s="25"/>
      <c r="H22" s="25"/>
      <c r="I22" s="33"/>
      <c r="J22" s="64">
        <f>Workouts[[#This Row],[Body za Umiestnenie]]+Workouts[[#This Row],[Body Účasť]]</f>
        <v>4</v>
      </c>
      <c r="K22" s="12"/>
      <c r="N22" s="36" t="s">
        <v>41</v>
      </c>
      <c r="O22" s="61">
        <v>6</v>
      </c>
      <c r="P22"/>
    </row>
    <row r="23" spans="2:16" ht="18" x14ac:dyDescent="0.2">
      <c r="B23" s="62">
        <v>45543</v>
      </c>
      <c r="C23" s="32" t="s">
        <v>58</v>
      </c>
      <c r="D23" s="30" t="s">
        <v>51</v>
      </c>
      <c r="E23" s="12" t="s">
        <v>57</v>
      </c>
      <c r="F23" s="33">
        <f>VLOOKUP(E23,Data!$I$21:$J$30,2)</f>
        <v>4</v>
      </c>
      <c r="G23" s="25"/>
      <c r="H23" s="25"/>
      <c r="I23" s="33"/>
      <c r="J23" s="64">
        <f>Workouts[[#This Row],[Body za Umiestnenie]]+Workouts[[#This Row],[Body Účasť]]</f>
        <v>4</v>
      </c>
      <c r="K23" s="12"/>
      <c r="N23" s="36" t="s">
        <v>67</v>
      </c>
      <c r="O23" s="61">
        <v>6</v>
      </c>
      <c r="P23"/>
    </row>
    <row r="24" spans="2:16" ht="18" x14ac:dyDescent="0.2">
      <c r="B24" s="62">
        <v>45543</v>
      </c>
      <c r="C24" s="32" t="s">
        <v>58</v>
      </c>
      <c r="D24" s="30" t="s">
        <v>52</v>
      </c>
      <c r="E24" s="12" t="s">
        <v>57</v>
      </c>
      <c r="F24" s="33">
        <f>VLOOKUP(E24,Data!$I$21:$J$30,2)</f>
        <v>4</v>
      </c>
      <c r="G24" s="25"/>
      <c r="H24" s="25"/>
      <c r="I24" s="33"/>
      <c r="J24" s="64">
        <f>Workouts[[#This Row],[Body za Umiestnenie]]+Workouts[[#This Row],[Body Účasť]]</f>
        <v>4</v>
      </c>
      <c r="K24" s="12"/>
      <c r="N24" s="36" t="s">
        <v>52</v>
      </c>
      <c r="O24" s="61">
        <v>6</v>
      </c>
      <c r="P24"/>
    </row>
    <row r="25" spans="2:16" ht="18" x14ac:dyDescent="0.2">
      <c r="B25" s="62">
        <v>45543</v>
      </c>
      <c r="C25" s="32" t="s">
        <v>58</v>
      </c>
      <c r="D25" s="30" t="s">
        <v>53</v>
      </c>
      <c r="E25" s="12" t="s">
        <v>57</v>
      </c>
      <c r="F25" s="33">
        <f>VLOOKUP(E25,Data!$I$21:$J$30,2)</f>
        <v>4</v>
      </c>
      <c r="G25" s="25"/>
      <c r="H25" s="25"/>
      <c r="I25" s="33"/>
      <c r="J25" s="64">
        <f>Workouts[[#This Row],[Body za Umiestnenie]]+Workouts[[#This Row],[Body Účasť]]</f>
        <v>4</v>
      </c>
      <c r="K25" s="12"/>
      <c r="N25" s="36" t="s">
        <v>45</v>
      </c>
      <c r="O25" s="61">
        <v>6</v>
      </c>
      <c r="P25"/>
    </row>
    <row r="26" spans="2:16" ht="18" x14ac:dyDescent="0.2">
      <c r="B26" s="62">
        <v>45543</v>
      </c>
      <c r="C26" s="32" t="s">
        <v>58</v>
      </c>
      <c r="D26" s="30" t="s">
        <v>54</v>
      </c>
      <c r="E26" s="12" t="s">
        <v>57</v>
      </c>
      <c r="F26" s="33">
        <f>VLOOKUP(E26,Data!$I$21:$J$30,2)</f>
        <v>4</v>
      </c>
      <c r="G26" s="25"/>
      <c r="H26" s="25"/>
      <c r="I26" s="33"/>
      <c r="J26" s="64">
        <f>Workouts[[#This Row],[Body za Umiestnenie]]+Workouts[[#This Row],[Body Účasť]]</f>
        <v>4</v>
      </c>
      <c r="K26" s="12"/>
      <c r="N26" s="36" t="s">
        <v>48</v>
      </c>
      <c r="O26" s="61">
        <v>4</v>
      </c>
    </row>
    <row r="27" spans="2:16" ht="18" x14ac:dyDescent="0.2">
      <c r="B27" s="62">
        <v>45546</v>
      </c>
      <c r="C27" s="32" t="s">
        <v>59</v>
      </c>
      <c r="D27" s="30" t="s">
        <v>5</v>
      </c>
      <c r="E27" s="12" t="s">
        <v>20</v>
      </c>
      <c r="F27" s="33">
        <f>VLOOKUP(E27,Data!$I$21:$J$30,2)</f>
        <v>2</v>
      </c>
      <c r="G27" s="25">
        <v>3</v>
      </c>
      <c r="H27" s="25"/>
      <c r="I27" s="33">
        <v>2</v>
      </c>
      <c r="J27" s="64">
        <f>Workouts[[#This Row],[Body za Umiestnenie]]+Workouts[[#This Row],[Body Účasť]]</f>
        <v>4</v>
      </c>
      <c r="K27" s="12"/>
      <c r="N27" s="36" t="s">
        <v>44</v>
      </c>
      <c r="O27" s="61">
        <v>4</v>
      </c>
    </row>
    <row r="28" spans="2:16" ht="18" x14ac:dyDescent="0.2">
      <c r="B28" s="62">
        <v>45546</v>
      </c>
      <c r="C28" s="32" t="s">
        <v>59</v>
      </c>
      <c r="D28" s="30" t="s">
        <v>55</v>
      </c>
      <c r="E28" s="12" t="s">
        <v>20</v>
      </c>
      <c r="F28" s="33">
        <f>VLOOKUP(E28,Data!$I$21:$J$30,2)</f>
        <v>2</v>
      </c>
      <c r="G28" s="25">
        <v>19</v>
      </c>
      <c r="H28" s="25"/>
      <c r="I28" s="33"/>
      <c r="J28" s="64">
        <f>Workouts[[#This Row],[Body za Umiestnenie]]+Workouts[[#This Row],[Body Účasť]]</f>
        <v>2</v>
      </c>
      <c r="K28" s="12"/>
      <c r="N28" s="36" t="s">
        <v>47</v>
      </c>
      <c r="O28" s="61">
        <v>4</v>
      </c>
    </row>
    <row r="29" spans="2:16" ht="18" x14ac:dyDescent="0.2">
      <c r="B29" s="62">
        <v>45546</v>
      </c>
      <c r="C29" s="32" t="s">
        <v>59</v>
      </c>
      <c r="D29" s="30" t="s">
        <v>39</v>
      </c>
      <c r="E29" s="12" t="s">
        <v>20</v>
      </c>
      <c r="F29" s="33">
        <f>VLOOKUP(E29,Data!$I$21:$J$30,2)</f>
        <v>2</v>
      </c>
      <c r="G29" s="25">
        <v>12</v>
      </c>
      <c r="H29" s="25"/>
      <c r="I29" s="33"/>
      <c r="J29" s="64">
        <f>Workouts[[#This Row],[Body za Umiestnenie]]+Workouts[[#This Row],[Body Účasť]]</f>
        <v>2</v>
      </c>
      <c r="K29" s="12" t="s">
        <v>61</v>
      </c>
      <c r="N29" s="36" t="s">
        <v>43</v>
      </c>
      <c r="O29" s="61">
        <v>4</v>
      </c>
    </row>
    <row r="30" spans="2:16" ht="18" x14ac:dyDescent="0.2">
      <c r="B30" s="62">
        <v>45555</v>
      </c>
      <c r="C30" s="32" t="s">
        <v>16</v>
      </c>
      <c r="D30" s="30" t="s">
        <v>5</v>
      </c>
      <c r="E30" s="12" t="s">
        <v>16</v>
      </c>
      <c r="F30" s="33">
        <f>VLOOKUP(E30,Data!$I$21:$J$30,2)</f>
        <v>8</v>
      </c>
      <c r="G30" s="25">
        <v>6</v>
      </c>
      <c r="H30" s="25"/>
      <c r="I30" s="33">
        <v>6</v>
      </c>
      <c r="J30" s="64">
        <f>Workouts[[#This Row],[Body za Umiestnenie]]+Workouts[[#This Row],[Body Účasť]]</f>
        <v>14</v>
      </c>
      <c r="K30" s="12"/>
      <c r="N30" s="36" t="s">
        <v>68</v>
      </c>
      <c r="O30" s="61">
        <v>2</v>
      </c>
    </row>
    <row r="31" spans="2:16" ht="18" x14ac:dyDescent="0.2">
      <c r="B31" s="62">
        <v>45555</v>
      </c>
      <c r="C31" s="32" t="s">
        <v>16</v>
      </c>
      <c r="D31" s="30" t="s">
        <v>40</v>
      </c>
      <c r="E31" s="12" t="s">
        <v>16</v>
      </c>
      <c r="F31" s="33">
        <f>VLOOKUP(E31,Data!$I$21:$J$30,2)</f>
        <v>8</v>
      </c>
      <c r="G31" s="25">
        <v>5</v>
      </c>
      <c r="H31" s="25"/>
      <c r="I31" s="33">
        <v>6</v>
      </c>
      <c r="J31" s="64">
        <f>Workouts[[#This Row],[Body za Umiestnenie]]+Workouts[[#This Row],[Body Účasť]]</f>
        <v>14</v>
      </c>
      <c r="K31" s="12"/>
      <c r="N31" s="36" t="s">
        <v>65</v>
      </c>
      <c r="O31" s="61">
        <v>2</v>
      </c>
    </row>
    <row r="32" spans="2:16" ht="18" x14ac:dyDescent="0.2">
      <c r="B32" s="62">
        <v>45555</v>
      </c>
      <c r="C32" s="32" t="s">
        <v>16</v>
      </c>
      <c r="D32" s="30" t="s">
        <v>39</v>
      </c>
      <c r="E32" s="12" t="s">
        <v>16</v>
      </c>
      <c r="F32" s="33">
        <f>VLOOKUP(E32,Data!$I$21:$J$30,2)</f>
        <v>8</v>
      </c>
      <c r="G32" s="25">
        <v>9</v>
      </c>
      <c r="H32" s="25"/>
      <c r="I32" s="33"/>
      <c r="J32" s="64">
        <f>Workouts[[#This Row],[Body za Umiestnenie]]+Workouts[[#This Row],[Body Účasť]]</f>
        <v>8</v>
      </c>
      <c r="K32" s="12"/>
      <c r="N32" s="36" t="s">
        <v>62</v>
      </c>
      <c r="O32" s="61">
        <v>223</v>
      </c>
    </row>
    <row r="33" spans="2:11" ht="18" x14ac:dyDescent="0.2">
      <c r="B33" s="62">
        <v>45555</v>
      </c>
      <c r="C33" s="32" t="s">
        <v>16</v>
      </c>
      <c r="D33" s="30" t="s">
        <v>55</v>
      </c>
      <c r="E33" s="12" t="s">
        <v>16</v>
      </c>
      <c r="F33" s="33">
        <f>VLOOKUP(E33,Data!$I$21:$J$30,2)</f>
        <v>8</v>
      </c>
      <c r="G33" s="25">
        <v>13</v>
      </c>
      <c r="H33" s="25"/>
      <c r="I33" s="33"/>
      <c r="J33" s="64">
        <f>Workouts[[#This Row],[Body za Umiestnenie]]+Workouts[[#This Row],[Body Účasť]]</f>
        <v>8</v>
      </c>
      <c r="K33" s="12"/>
    </row>
    <row r="34" spans="2:11" ht="18" x14ac:dyDescent="0.2">
      <c r="B34" s="62">
        <v>45555</v>
      </c>
      <c r="C34" s="32" t="s">
        <v>16</v>
      </c>
      <c r="D34" s="30" t="s">
        <v>51</v>
      </c>
      <c r="E34" s="12" t="s">
        <v>16</v>
      </c>
      <c r="F34" s="33">
        <f>VLOOKUP(E34,Data!$I$21:$J$30,2)</f>
        <v>8</v>
      </c>
      <c r="G34" s="25">
        <v>3</v>
      </c>
      <c r="H34" s="25"/>
      <c r="I34" s="33">
        <v>10</v>
      </c>
      <c r="J34" s="64">
        <f>Workouts[[#This Row],[Body za Umiestnenie]]+Workouts[[#This Row],[Body Účasť]]</f>
        <v>18</v>
      </c>
      <c r="K34" s="12"/>
    </row>
    <row r="35" spans="2:11" ht="18" x14ac:dyDescent="0.2">
      <c r="B35" s="62">
        <v>45555</v>
      </c>
      <c r="C35" s="32" t="s">
        <v>16</v>
      </c>
      <c r="D35" s="30" t="s">
        <v>50</v>
      </c>
      <c r="E35" s="12" t="s">
        <v>16</v>
      </c>
      <c r="F35" s="33">
        <f>VLOOKUP(E35,Data!$I$21:$J$30,2)</f>
        <v>8</v>
      </c>
      <c r="G35" s="25">
        <v>7</v>
      </c>
      <c r="H35" s="25"/>
      <c r="I35" s="33">
        <v>6</v>
      </c>
      <c r="J35" s="64">
        <f>Workouts[[#This Row],[Body za Umiestnenie]]+Workouts[[#This Row],[Body Účasť]]</f>
        <v>14</v>
      </c>
      <c r="K35" s="12"/>
    </row>
    <row r="36" spans="2:11" ht="18" x14ac:dyDescent="0.2">
      <c r="B36" s="62">
        <v>45555</v>
      </c>
      <c r="C36" s="32" t="s">
        <v>16</v>
      </c>
      <c r="D36" s="30" t="s">
        <v>42</v>
      </c>
      <c r="E36" s="12" t="s">
        <v>16</v>
      </c>
      <c r="F36" s="33">
        <f>VLOOKUP(E36,Data!$I$21:$J$30,2)</f>
        <v>8</v>
      </c>
      <c r="G36" s="25">
        <v>4</v>
      </c>
      <c r="H36" s="25"/>
      <c r="I36" s="33">
        <v>6</v>
      </c>
      <c r="J36" s="64">
        <f>Workouts[[#This Row],[Body za Umiestnenie]]+Workouts[[#This Row],[Body Účasť]]</f>
        <v>14</v>
      </c>
      <c r="K36" s="12"/>
    </row>
    <row r="37" spans="2:11" ht="18" x14ac:dyDescent="0.2">
      <c r="B37" s="62">
        <v>45563</v>
      </c>
      <c r="C37" s="32" t="s">
        <v>60</v>
      </c>
      <c r="D37" s="30" t="s">
        <v>5</v>
      </c>
      <c r="E37" s="12" t="s">
        <v>19</v>
      </c>
      <c r="F37" s="33">
        <f>VLOOKUP(E37,Data!$I$21:$J$30,2)</f>
        <v>3</v>
      </c>
      <c r="G37" s="25">
        <v>8</v>
      </c>
      <c r="H37" s="25"/>
      <c r="I37" s="33">
        <v>1</v>
      </c>
      <c r="J37" s="64">
        <f>Workouts[[#This Row],[Body za Umiestnenie]]+Workouts[[#This Row],[Body Účasť]]</f>
        <v>4</v>
      </c>
      <c r="K37" s="12"/>
    </row>
    <row r="38" spans="2:11" ht="18" x14ac:dyDescent="0.2">
      <c r="B38" s="62">
        <v>45563</v>
      </c>
      <c r="C38" s="32" t="s">
        <v>60</v>
      </c>
      <c r="D38" s="30" t="s">
        <v>55</v>
      </c>
      <c r="E38" s="12" t="s">
        <v>19</v>
      </c>
      <c r="F38" s="33">
        <f>VLOOKUP(E38,Data!$I$21:$J$30,2)</f>
        <v>3</v>
      </c>
      <c r="G38" s="25">
        <v>33</v>
      </c>
      <c r="H38" s="25"/>
      <c r="I38" s="33"/>
      <c r="J38" s="64">
        <f>Workouts[[#This Row],[Body za Umiestnenie]]+Workouts[[#This Row],[Body Účasť]]</f>
        <v>3</v>
      </c>
      <c r="K38" s="12"/>
    </row>
    <row r="39" spans="2:11" ht="18" x14ac:dyDescent="0.2">
      <c r="B39" s="62">
        <v>45563</v>
      </c>
      <c r="C39" s="32" t="s">
        <v>60</v>
      </c>
      <c r="D39" s="30" t="s">
        <v>39</v>
      </c>
      <c r="E39" s="12" t="s">
        <v>19</v>
      </c>
      <c r="F39" s="33">
        <f>VLOOKUP(E39,Data!$I$21:$J$30,2)</f>
        <v>3</v>
      </c>
      <c r="G39" s="25">
        <v>27</v>
      </c>
      <c r="H39" s="25"/>
      <c r="I39" s="33"/>
      <c r="J39" s="64">
        <f>Workouts[[#This Row],[Body za Umiestnenie]]+Workouts[[#This Row],[Body Účasť]]</f>
        <v>3</v>
      </c>
      <c r="K39" s="12"/>
    </row>
    <row r="40" spans="2:11" ht="18" x14ac:dyDescent="0.2">
      <c r="B40" s="62">
        <v>45564</v>
      </c>
      <c r="C40" s="32" t="s">
        <v>64</v>
      </c>
      <c r="D40" s="30" t="s">
        <v>50</v>
      </c>
      <c r="E40" s="12" t="s">
        <v>18</v>
      </c>
      <c r="F40" s="33">
        <f>VLOOKUP(E40,Data!$I$21:$J$30,2)</f>
        <v>2</v>
      </c>
      <c r="G40" s="25">
        <v>1</v>
      </c>
      <c r="H40" s="25">
        <v>3</v>
      </c>
      <c r="I40" s="33">
        <f>H40-G40-1</f>
        <v>1</v>
      </c>
      <c r="J40" s="64">
        <f>Workouts[[#This Row],[Body za Umiestnenie]]+Workouts[[#This Row],[Body Účasť]]</f>
        <v>3</v>
      </c>
      <c r="K40" s="12"/>
    </row>
    <row r="41" spans="2:11" ht="18" x14ac:dyDescent="0.2">
      <c r="B41" s="62">
        <v>45564</v>
      </c>
      <c r="C41" s="32" t="s">
        <v>64</v>
      </c>
      <c r="D41" s="30" t="s">
        <v>51</v>
      </c>
      <c r="E41" s="12" t="s">
        <v>18</v>
      </c>
      <c r="F41" s="33">
        <f>VLOOKUP(E41,Data!$I$21:$J$30,2)</f>
        <v>2</v>
      </c>
      <c r="G41" s="25">
        <v>2</v>
      </c>
      <c r="H41" s="25">
        <v>3</v>
      </c>
      <c r="I41" s="33"/>
      <c r="J41" s="64">
        <f>Workouts[[#This Row],[Body za Umiestnenie]]+Workouts[[#This Row],[Body Účasť]]</f>
        <v>2</v>
      </c>
      <c r="K41" s="12"/>
    </row>
    <row r="42" spans="2:11" ht="18" x14ac:dyDescent="0.2">
      <c r="B42" s="62">
        <v>45564</v>
      </c>
      <c r="C42" s="32" t="s">
        <v>64</v>
      </c>
      <c r="D42" s="30" t="s">
        <v>65</v>
      </c>
      <c r="E42" s="12" t="s">
        <v>18</v>
      </c>
      <c r="F42" s="33">
        <f>VLOOKUP(E42,Data!$I$21:$J$30,2)</f>
        <v>2</v>
      </c>
      <c r="G42" s="25">
        <v>3</v>
      </c>
      <c r="H42" s="25">
        <v>3</v>
      </c>
      <c r="I42" s="33"/>
      <c r="J42" s="64">
        <f>Workouts[[#This Row],[Body za Umiestnenie]]+Workouts[[#This Row],[Body Účasť]]</f>
        <v>2</v>
      </c>
      <c r="K42" s="12"/>
    </row>
    <row r="43" spans="2:11" ht="18" x14ac:dyDescent="0.2">
      <c r="B43" s="62">
        <v>45564</v>
      </c>
      <c r="C43" s="32" t="s">
        <v>64</v>
      </c>
      <c r="D43" s="30" t="s">
        <v>66</v>
      </c>
      <c r="E43" s="12" t="s">
        <v>18</v>
      </c>
      <c r="F43" s="33">
        <f>VLOOKUP(E43,Data!$I$21:$J$30,2)</f>
        <v>2</v>
      </c>
      <c r="G43" s="25">
        <v>1</v>
      </c>
      <c r="H43" s="25">
        <v>3</v>
      </c>
      <c r="I43" s="33">
        <f>H43-G43-1</f>
        <v>1</v>
      </c>
      <c r="J43" s="64">
        <f>Workouts[[#This Row],[Body za Umiestnenie]]+Workouts[[#This Row],[Body Účasť]]</f>
        <v>3</v>
      </c>
      <c r="K43" s="12"/>
    </row>
    <row r="44" spans="2:11" ht="18" x14ac:dyDescent="0.2">
      <c r="B44" s="62">
        <v>45564</v>
      </c>
      <c r="C44" s="32" t="s">
        <v>64</v>
      </c>
      <c r="D44" s="30" t="s">
        <v>52</v>
      </c>
      <c r="E44" s="12" t="s">
        <v>18</v>
      </c>
      <c r="F44" s="33">
        <f>VLOOKUP(E44,Data!$I$21:$J$30,2)</f>
        <v>2</v>
      </c>
      <c r="G44" s="25">
        <v>2</v>
      </c>
      <c r="H44" s="25">
        <v>3</v>
      </c>
      <c r="I44" s="33"/>
      <c r="J44" s="64">
        <f>Workouts[[#This Row],[Body za Umiestnenie]]+Workouts[[#This Row],[Body Účasť]]</f>
        <v>2</v>
      </c>
      <c r="K44" s="12"/>
    </row>
    <row r="45" spans="2:11" ht="18" x14ac:dyDescent="0.2">
      <c r="B45" s="62">
        <v>45564</v>
      </c>
      <c r="C45" s="32" t="s">
        <v>64</v>
      </c>
      <c r="D45" s="30" t="s">
        <v>45</v>
      </c>
      <c r="E45" s="12" t="s">
        <v>18</v>
      </c>
      <c r="F45" s="33">
        <f>VLOOKUP(E45,Data!$I$21:$J$30,2)</f>
        <v>2</v>
      </c>
      <c r="G45" s="25">
        <v>3</v>
      </c>
      <c r="H45" s="25">
        <v>3</v>
      </c>
      <c r="I45" s="33"/>
      <c r="J45" s="64">
        <f>Workouts[[#This Row],[Body za Umiestnenie]]+Workouts[[#This Row],[Body Účasť]]</f>
        <v>2</v>
      </c>
      <c r="K45" s="12"/>
    </row>
    <row r="46" spans="2:11" ht="18" x14ac:dyDescent="0.2">
      <c r="B46" s="62">
        <v>45564</v>
      </c>
      <c r="C46" s="32" t="s">
        <v>64</v>
      </c>
      <c r="D46" s="30" t="s">
        <v>42</v>
      </c>
      <c r="E46" s="12" t="s">
        <v>18</v>
      </c>
      <c r="F46" s="33">
        <f>VLOOKUP(E46,Data!$I$21:$J$30,2)</f>
        <v>2</v>
      </c>
      <c r="G46" s="25">
        <v>1</v>
      </c>
      <c r="H46" s="25">
        <v>8</v>
      </c>
      <c r="I46" s="33">
        <f>H46-G46-1</f>
        <v>6</v>
      </c>
      <c r="J46" s="64">
        <f>Workouts[[#This Row],[Body za Umiestnenie]]+Workouts[[#This Row],[Body Účasť]]</f>
        <v>8</v>
      </c>
      <c r="K46" s="12"/>
    </row>
    <row r="47" spans="2:11" ht="18" x14ac:dyDescent="0.2">
      <c r="B47" s="62">
        <v>45564</v>
      </c>
      <c r="C47" s="32" t="s">
        <v>64</v>
      </c>
      <c r="D47" s="30" t="s">
        <v>40</v>
      </c>
      <c r="E47" s="12" t="s">
        <v>18</v>
      </c>
      <c r="F47" s="33">
        <f>VLOOKUP(E47,Data!$I$21:$J$30,2)</f>
        <v>2</v>
      </c>
      <c r="G47" s="25">
        <v>2</v>
      </c>
      <c r="H47" s="25">
        <v>8</v>
      </c>
      <c r="I47" s="33">
        <f>H47-G47-1</f>
        <v>5</v>
      </c>
      <c r="J47" s="64">
        <f>Workouts[[#This Row],[Body za Umiestnenie]]+Workouts[[#This Row],[Body Účasť]]</f>
        <v>7</v>
      </c>
      <c r="K47" s="12"/>
    </row>
    <row r="48" spans="2:11" ht="18" x14ac:dyDescent="0.2">
      <c r="B48" s="62">
        <v>45564</v>
      </c>
      <c r="C48" s="32" t="s">
        <v>64</v>
      </c>
      <c r="D48" s="30" t="s">
        <v>67</v>
      </c>
      <c r="E48" s="12" t="s">
        <v>18</v>
      </c>
      <c r="F48" s="33">
        <f>VLOOKUP(E48,Data!$I$21:$J$30,2)</f>
        <v>2</v>
      </c>
      <c r="G48" s="25">
        <v>3</v>
      </c>
      <c r="H48" s="25">
        <v>8</v>
      </c>
      <c r="I48" s="33">
        <f>H48-G48-1</f>
        <v>4</v>
      </c>
      <c r="J48" s="64">
        <f>Workouts[[#This Row],[Body za Umiestnenie]]+Workouts[[#This Row],[Body Účasť]]</f>
        <v>6</v>
      </c>
      <c r="K48" s="12"/>
    </row>
    <row r="49" spans="2:11" ht="18" x14ac:dyDescent="0.2">
      <c r="B49" s="62">
        <v>45564</v>
      </c>
      <c r="C49" s="32" t="s">
        <v>64</v>
      </c>
      <c r="D49" s="30" t="s">
        <v>46</v>
      </c>
      <c r="E49" s="12" t="s">
        <v>18</v>
      </c>
      <c r="F49" s="33">
        <f>VLOOKUP(E49,Data!$I$21:$J$30,2)</f>
        <v>2</v>
      </c>
      <c r="G49" s="25">
        <v>4</v>
      </c>
      <c r="H49" s="25">
        <v>8</v>
      </c>
      <c r="I49" s="33">
        <f>H49-G49-1</f>
        <v>3</v>
      </c>
      <c r="J49" s="64">
        <f>Workouts[[#This Row],[Body za Umiestnenie]]+Workouts[[#This Row],[Body Účasť]]</f>
        <v>5</v>
      </c>
      <c r="K49" s="12"/>
    </row>
    <row r="50" spans="2:11" ht="18" x14ac:dyDescent="0.2">
      <c r="B50" s="62">
        <v>45564</v>
      </c>
      <c r="C50" s="32" t="s">
        <v>64</v>
      </c>
      <c r="D50" s="30" t="s">
        <v>53</v>
      </c>
      <c r="E50" s="12" t="s">
        <v>18</v>
      </c>
      <c r="F50" s="33">
        <f>VLOOKUP(E50,Data!$I$21:$J$30,2)</f>
        <v>2</v>
      </c>
      <c r="G50" s="25">
        <v>5</v>
      </c>
      <c r="H50" s="25">
        <v>8</v>
      </c>
      <c r="I50" s="33">
        <f>H50-G50-1</f>
        <v>2</v>
      </c>
      <c r="J50" s="64">
        <f>Workouts[[#This Row],[Body za Umiestnenie]]+Workouts[[#This Row],[Body Účasť]]</f>
        <v>4</v>
      </c>
      <c r="K50" s="12"/>
    </row>
    <row r="51" spans="2:11" ht="18" x14ac:dyDescent="0.2">
      <c r="B51" s="62">
        <v>45564</v>
      </c>
      <c r="C51" s="32" t="s">
        <v>64</v>
      </c>
      <c r="D51" s="30" t="s">
        <v>54</v>
      </c>
      <c r="E51" s="12" t="s">
        <v>18</v>
      </c>
      <c r="F51" s="33">
        <f>VLOOKUP(E51,Data!$I$21:$J$30,2)</f>
        <v>2</v>
      </c>
      <c r="G51" s="25">
        <v>6</v>
      </c>
      <c r="H51" s="25">
        <v>8</v>
      </c>
      <c r="I51" s="33">
        <f>H51-G51-1</f>
        <v>1</v>
      </c>
      <c r="J51" s="64">
        <f>Workouts[[#This Row],[Body za Umiestnenie]]+Workouts[[#This Row],[Body Účasť]]</f>
        <v>3</v>
      </c>
      <c r="K51" s="12"/>
    </row>
    <row r="52" spans="2:11" ht="18" x14ac:dyDescent="0.2">
      <c r="B52" s="62">
        <v>45564</v>
      </c>
      <c r="C52" s="32" t="s">
        <v>64</v>
      </c>
      <c r="D52" s="30" t="s">
        <v>41</v>
      </c>
      <c r="E52" s="12" t="s">
        <v>18</v>
      </c>
      <c r="F52" s="33">
        <f>VLOOKUP(E52,Data!$I$21:$J$30,2)</f>
        <v>2</v>
      </c>
      <c r="G52" s="25">
        <v>7</v>
      </c>
      <c r="H52" s="25">
        <v>8</v>
      </c>
      <c r="I52" s="33"/>
      <c r="J52" s="64">
        <f>Workouts[[#This Row],[Body za Umiestnenie]]+Workouts[[#This Row],[Body Účasť]]</f>
        <v>2</v>
      </c>
      <c r="K52" s="12"/>
    </row>
    <row r="53" spans="2:11" ht="18" x14ac:dyDescent="0.2">
      <c r="B53" s="62">
        <v>45564</v>
      </c>
      <c r="C53" s="32" t="s">
        <v>64</v>
      </c>
      <c r="D53" s="30" t="s">
        <v>68</v>
      </c>
      <c r="E53" s="12" t="s">
        <v>18</v>
      </c>
      <c r="F53" s="33">
        <f>VLOOKUP(E53,Data!$I$21:$J$30,2)</f>
        <v>2</v>
      </c>
      <c r="G53" s="25">
        <v>8</v>
      </c>
      <c r="H53" s="25">
        <v>8</v>
      </c>
      <c r="I53" s="33"/>
      <c r="J53" s="64">
        <f>Workouts[[#This Row],[Body za Umiestnenie]]+Workouts[[#This Row],[Body Účasť]]</f>
        <v>2</v>
      </c>
      <c r="K53" s="12"/>
    </row>
  </sheetData>
  <dataConsolidate/>
  <printOptions horizontalCentered="1"/>
  <pageMargins left="0.25" right="0.25" top="0.75" bottom="0.75" header="0.3" footer="0.3"/>
  <pageSetup scale="46" fitToHeight="0" orientation="portrait" r:id="rId2"/>
  <headerFooter differentFirst="1">
    <oddFooter>Page &amp;P of &amp;N</oddFooter>
  </headerFooter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5F94BCE-FDB9-2E4F-AB1E-0A88440134BF}">
          <x14:formula1>
            <xm:f>INDIRECT(Data!$F$19)</xm:f>
          </x14:formula1>
          <xm:sqref>E11:E53</xm:sqref>
        </x14:dataValidation>
        <x14:dataValidation type="list" allowBlank="1" showInputMessage="1" showErrorMessage="1" xr:uid="{6A191948-3825-3C48-A5D4-96A2F3152257}">
          <x14:formula1>
            <xm:f>INDIRECT(Data!#REF!)</xm:f>
          </x14:formula1>
          <xm:sqref>D11:D51</xm:sqref>
        </x14:dataValidation>
        <x14:dataValidation type="list" allowBlank="1" showInputMessage="1" showErrorMessage="1" xr:uid="{926A27BD-B87B-034F-9D0B-B33255BD1BC7}">
          <x14:formula1>
            <xm:f>INDIRECT(Data!$B$1)</xm:f>
          </x14:formula1>
          <xm:sqref>D53</xm:sqref>
        </x14:dataValidation>
        <x14:dataValidation type="list" allowBlank="1" showInputMessage="1" showErrorMessage="1" xr:uid="{5E0736E7-E310-874C-BAF6-78771A6260B7}">
          <x14:formula1>
            <xm:f>INDIRECT(Data!B1)</xm:f>
          </x14:formula1>
          <xm:sqref>D52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69A9B-B9BB-F04F-A4FE-4EE4ED5411DB}">
  <dimension ref="B1:K53"/>
  <sheetViews>
    <sheetView showGridLines="0" topLeftCell="B1" workbookViewId="0">
      <selection activeCell="F49" sqref="F49"/>
    </sheetView>
  </sheetViews>
  <sheetFormatPr baseColWidth="10" defaultRowHeight="14" x14ac:dyDescent="0.15"/>
  <cols>
    <col min="1" max="1" width="2.1640625" customWidth="1"/>
    <col min="2" max="2" width="23.1640625" customWidth="1"/>
    <col min="3" max="3" width="4" customWidth="1"/>
    <col min="4" max="4" width="1.83203125" style="14" customWidth="1"/>
    <col min="6" max="6" width="33.83203125" customWidth="1"/>
    <col min="7" max="7" width="29.5" bestFit="1" customWidth="1"/>
    <col min="8" max="8" width="6.83203125" bestFit="1" customWidth="1"/>
    <col min="9" max="9" width="25.1640625" bestFit="1" customWidth="1"/>
    <col min="10" max="11" width="21.83203125" bestFit="1" customWidth="1"/>
  </cols>
  <sheetData>
    <row r="1" spans="2:11" x14ac:dyDescent="0.15">
      <c r="B1" t="s">
        <v>69</v>
      </c>
    </row>
    <row r="2" spans="2:11" x14ac:dyDescent="0.15">
      <c r="B2" t="s">
        <v>4</v>
      </c>
      <c r="F2" s="15" t="s">
        <v>7</v>
      </c>
      <c r="G2" s="16"/>
      <c r="H2" s="16"/>
      <c r="I2" s="16"/>
      <c r="J2" s="16"/>
      <c r="K2" s="16"/>
    </row>
    <row r="3" spans="2:11" x14ac:dyDescent="0.15">
      <c r="B3" t="s">
        <v>5</v>
      </c>
      <c r="F3" s="17" t="s">
        <v>8</v>
      </c>
      <c r="G3" s="18"/>
      <c r="H3" s="18"/>
      <c r="I3" s="18"/>
      <c r="J3" s="18"/>
      <c r="K3" s="18"/>
    </row>
    <row r="4" spans="2:11" x14ac:dyDescent="0.15">
      <c r="B4" t="s">
        <v>55</v>
      </c>
      <c r="F4" s="19"/>
      <c r="G4" s="20" t="s">
        <v>16</v>
      </c>
      <c r="H4" s="20" t="s">
        <v>17</v>
      </c>
      <c r="I4" s="20" t="s">
        <v>18</v>
      </c>
      <c r="J4" s="20" t="s">
        <v>19</v>
      </c>
      <c r="K4" s="20" t="s">
        <v>20</v>
      </c>
    </row>
    <row r="5" spans="2:11" x14ac:dyDescent="0.15">
      <c r="B5" t="s">
        <v>39</v>
      </c>
      <c r="F5" s="19" t="s">
        <v>9</v>
      </c>
      <c r="G5" s="21">
        <v>8</v>
      </c>
      <c r="H5" s="21">
        <v>4</v>
      </c>
      <c r="I5" s="21">
        <v>2</v>
      </c>
      <c r="J5" s="21">
        <v>3</v>
      </c>
      <c r="K5" s="21">
        <v>2</v>
      </c>
    </row>
    <row r="6" spans="2:11" x14ac:dyDescent="0.15">
      <c r="B6" t="s">
        <v>40</v>
      </c>
      <c r="F6" s="19"/>
      <c r="G6" s="57" t="s">
        <v>10</v>
      </c>
      <c r="H6" s="57"/>
      <c r="I6" s="57"/>
      <c r="J6" s="57"/>
      <c r="K6" s="57"/>
    </row>
    <row r="7" spans="2:11" x14ac:dyDescent="0.15">
      <c r="B7" t="s">
        <v>41</v>
      </c>
      <c r="F7" t="s">
        <v>11</v>
      </c>
      <c r="G7" s="21">
        <v>20</v>
      </c>
      <c r="H7" s="21">
        <v>16</v>
      </c>
      <c r="I7" s="58" t="s">
        <v>12</v>
      </c>
      <c r="J7" s="21">
        <v>6</v>
      </c>
      <c r="K7" s="21">
        <v>5</v>
      </c>
    </row>
    <row r="8" spans="2:11" x14ac:dyDescent="0.15">
      <c r="B8" t="s">
        <v>42</v>
      </c>
      <c r="F8" t="s">
        <v>13</v>
      </c>
      <c r="G8" s="21">
        <v>16</v>
      </c>
      <c r="H8" s="21">
        <v>10</v>
      </c>
      <c r="I8" s="59"/>
      <c r="J8" s="21">
        <v>4</v>
      </c>
      <c r="K8" s="21">
        <v>3</v>
      </c>
    </row>
    <row r="9" spans="2:11" x14ac:dyDescent="0.15">
      <c r="B9" t="s">
        <v>43</v>
      </c>
      <c r="F9" t="s">
        <v>14</v>
      </c>
      <c r="G9" s="21">
        <v>10</v>
      </c>
      <c r="H9" s="21">
        <v>6</v>
      </c>
      <c r="I9" s="59"/>
      <c r="J9" s="21">
        <v>2</v>
      </c>
      <c r="K9" s="21">
        <v>2</v>
      </c>
    </row>
    <row r="10" spans="2:11" x14ac:dyDescent="0.15">
      <c r="B10" t="s">
        <v>44</v>
      </c>
      <c r="F10" t="s">
        <v>36</v>
      </c>
      <c r="G10" s="21">
        <v>6</v>
      </c>
      <c r="H10" s="21">
        <v>2</v>
      </c>
      <c r="I10" s="60"/>
      <c r="J10" s="21">
        <v>1</v>
      </c>
      <c r="K10" s="21">
        <v>1</v>
      </c>
    </row>
    <row r="11" spans="2:11" x14ac:dyDescent="0.15">
      <c r="B11" t="s">
        <v>45</v>
      </c>
      <c r="G11" s="22"/>
      <c r="H11" s="22"/>
      <c r="I11" s="22"/>
      <c r="J11" s="22"/>
      <c r="K11" s="22"/>
    </row>
    <row r="12" spans="2:11" x14ac:dyDescent="0.15">
      <c r="B12" t="s">
        <v>46</v>
      </c>
      <c r="F12" s="17" t="s">
        <v>15</v>
      </c>
      <c r="G12" s="18"/>
      <c r="H12" s="18"/>
      <c r="I12" s="18"/>
      <c r="J12" s="18"/>
      <c r="K12" s="18"/>
    </row>
    <row r="13" spans="2:11" x14ac:dyDescent="0.15">
      <c r="B13" t="s">
        <v>47</v>
      </c>
      <c r="G13" s="23" t="s">
        <v>56</v>
      </c>
      <c r="H13" s="22"/>
      <c r="I13" s="21">
        <v>4</v>
      </c>
      <c r="J13" s="22"/>
      <c r="K13" s="22"/>
    </row>
    <row r="14" spans="2:11" x14ac:dyDescent="0.15">
      <c r="B14" t="s">
        <v>66</v>
      </c>
      <c r="G14" s="23" t="s">
        <v>21</v>
      </c>
      <c r="H14" s="22"/>
      <c r="I14" s="21">
        <v>2</v>
      </c>
      <c r="J14" s="22"/>
      <c r="K14" s="22"/>
    </row>
    <row r="15" spans="2:11" x14ac:dyDescent="0.15">
      <c r="B15" t="s">
        <v>48</v>
      </c>
      <c r="G15" s="23" t="s">
        <v>22</v>
      </c>
      <c r="H15" s="22"/>
      <c r="I15" s="21">
        <v>3</v>
      </c>
      <c r="J15" s="22"/>
      <c r="K15" s="22"/>
    </row>
    <row r="16" spans="2:11" x14ac:dyDescent="0.15">
      <c r="B16" t="s">
        <v>49</v>
      </c>
      <c r="G16" s="23" t="s">
        <v>23</v>
      </c>
      <c r="H16" s="22"/>
      <c r="I16" s="21">
        <v>3</v>
      </c>
      <c r="J16" s="22"/>
      <c r="K16" s="22"/>
    </row>
    <row r="17" spans="2:10" x14ac:dyDescent="0.15">
      <c r="B17" t="s">
        <v>50</v>
      </c>
    </row>
    <row r="18" spans="2:10" x14ac:dyDescent="0.15">
      <c r="B18" t="s">
        <v>51</v>
      </c>
    </row>
    <row r="19" spans="2:10" x14ac:dyDescent="0.15">
      <c r="B19" t="s">
        <v>52</v>
      </c>
      <c r="F19" t="s">
        <v>25</v>
      </c>
    </row>
    <row r="20" spans="2:10" x14ac:dyDescent="0.15">
      <c r="B20" t="s">
        <v>53</v>
      </c>
    </row>
    <row r="21" spans="2:10" x14ac:dyDescent="0.15">
      <c r="B21" t="s">
        <v>54</v>
      </c>
      <c r="F21" t="s">
        <v>24</v>
      </c>
      <c r="G21" t="s">
        <v>27</v>
      </c>
      <c r="I21" t="s">
        <v>24</v>
      </c>
      <c r="J21" t="s">
        <v>27</v>
      </c>
    </row>
    <row r="22" spans="2:10" x14ac:dyDescent="0.15">
      <c r="B22" t="s">
        <v>65</v>
      </c>
      <c r="F22" t="s">
        <v>16</v>
      </c>
      <c r="G22" s="31">
        <v>8</v>
      </c>
      <c r="I22" t="s">
        <v>16</v>
      </c>
      <c r="J22">
        <v>8</v>
      </c>
    </row>
    <row r="23" spans="2:10" x14ac:dyDescent="0.15">
      <c r="B23" t="s">
        <v>67</v>
      </c>
      <c r="F23" t="s">
        <v>17</v>
      </c>
      <c r="G23" s="31">
        <v>4</v>
      </c>
      <c r="I23" t="s">
        <v>17</v>
      </c>
      <c r="J23">
        <v>4</v>
      </c>
    </row>
    <row r="24" spans="2:10" x14ac:dyDescent="0.15">
      <c r="B24" t="s">
        <v>68</v>
      </c>
      <c r="F24" t="s">
        <v>18</v>
      </c>
      <c r="G24" s="31">
        <v>2</v>
      </c>
      <c r="I24" t="s">
        <v>28</v>
      </c>
      <c r="J24">
        <v>2</v>
      </c>
    </row>
    <row r="25" spans="2:10" x14ac:dyDescent="0.15">
      <c r="F25" t="s">
        <v>19</v>
      </c>
      <c r="G25" s="31">
        <v>3</v>
      </c>
      <c r="I25" t="s">
        <v>30</v>
      </c>
      <c r="J25">
        <v>3</v>
      </c>
    </row>
    <row r="26" spans="2:10" x14ac:dyDescent="0.15">
      <c r="F26" t="s">
        <v>20</v>
      </c>
      <c r="G26" s="31">
        <v>2</v>
      </c>
      <c r="I26" t="s">
        <v>29</v>
      </c>
      <c r="J26">
        <v>3</v>
      </c>
    </row>
    <row r="27" spans="2:10" x14ac:dyDescent="0.15">
      <c r="F27" t="s">
        <v>57</v>
      </c>
      <c r="G27" s="31">
        <v>4</v>
      </c>
      <c r="I27" t="s">
        <v>18</v>
      </c>
      <c r="J27">
        <v>2</v>
      </c>
    </row>
    <row r="28" spans="2:10" x14ac:dyDescent="0.15">
      <c r="F28" t="s">
        <v>28</v>
      </c>
      <c r="G28" s="31">
        <v>2</v>
      </c>
      <c r="I28" t="s">
        <v>19</v>
      </c>
      <c r="J28">
        <v>3</v>
      </c>
    </row>
    <row r="29" spans="2:10" x14ac:dyDescent="0.15">
      <c r="F29" t="s">
        <v>29</v>
      </c>
      <c r="G29" s="31">
        <v>3</v>
      </c>
      <c r="I29" t="s">
        <v>20</v>
      </c>
      <c r="J29">
        <v>2</v>
      </c>
    </row>
    <row r="30" spans="2:10" x14ac:dyDescent="0.15">
      <c r="F30" t="s">
        <v>30</v>
      </c>
      <c r="G30" s="27">
        <v>3</v>
      </c>
      <c r="I30" t="s">
        <v>57</v>
      </c>
      <c r="J30">
        <v>4</v>
      </c>
    </row>
    <row r="33" spans="6:11" x14ac:dyDescent="0.15">
      <c r="F33" t="s">
        <v>16</v>
      </c>
      <c r="I33" s="28">
        <v>10</v>
      </c>
    </row>
    <row r="34" spans="6:11" x14ac:dyDescent="0.15">
      <c r="I34" s="28">
        <v>6</v>
      </c>
    </row>
    <row r="35" spans="6:11" x14ac:dyDescent="0.15">
      <c r="G35" s="20" t="s">
        <v>16</v>
      </c>
      <c r="H35" s="20" t="s">
        <v>17</v>
      </c>
      <c r="I35" s="20" t="s">
        <v>18</v>
      </c>
      <c r="J35" s="20" t="s">
        <v>19</v>
      </c>
      <c r="K35" s="20" t="s">
        <v>20</v>
      </c>
    </row>
    <row r="36" spans="6:11" x14ac:dyDescent="0.15">
      <c r="F36" s="26" t="s">
        <v>35</v>
      </c>
      <c r="G36" s="21">
        <v>8</v>
      </c>
      <c r="H36" s="21">
        <v>4</v>
      </c>
      <c r="I36" s="21">
        <v>2</v>
      </c>
      <c r="J36" s="21">
        <v>3</v>
      </c>
      <c r="K36" s="21">
        <v>2</v>
      </c>
    </row>
    <row r="37" spans="6:11" x14ac:dyDescent="0.15">
      <c r="F37">
        <v>1</v>
      </c>
      <c r="G37" s="21">
        <v>20</v>
      </c>
      <c r="H37" s="21">
        <v>16</v>
      </c>
      <c r="I37" s="58">
        <f>I33-I34-1</f>
        <v>3</v>
      </c>
      <c r="J37" s="21">
        <v>6</v>
      </c>
      <c r="K37" s="21">
        <v>5</v>
      </c>
    </row>
    <row r="38" spans="6:11" x14ac:dyDescent="0.15">
      <c r="F38">
        <v>2</v>
      </c>
      <c r="G38" s="21">
        <v>16</v>
      </c>
      <c r="H38" s="21">
        <v>10</v>
      </c>
      <c r="I38" s="59"/>
      <c r="J38" s="21">
        <v>4</v>
      </c>
      <c r="K38" s="21">
        <v>3</v>
      </c>
    </row>
    <row r="39" spans="6:11" x14ac:dyDescent="0.15">
      <c r="F39">
        <v>3</v>
      </c>
      <c r="G39" s="21">
        <v>10</v>
      </c>
      <c r="H39" s="21">
        <v>6</v>
      </c>
      <c r="I39" s="59"/>
      <c r="J39" s="21">
        <v>2</v>
      </c>
      <c r="K39" s="21">
        <v>2</v>
      </c>
    </row>
    <row r="40" spans="6:11" x14ac:dyDescent="0.15">
      <c r="F40">
        <v>4</v>
      </c>
      <c r="G40" s="21">
        <v>6</v>
      </c>
      <c r="H40" s="21">
        <v>2</v>
      </c>
      <c r="I40" s="59"/>
      <c r="J40" s="21">
        <v>1</v>
      </c>
      <c r="K40" s="21">
        <v>1</v>
      </c>
    </row>
    <row r="41" spans="6:11" x14ac:dyDescent="0.15">
      <c r="F41">
        <v>5</v>
      </c>
      <c r="G41" s="21">
        <v>6</v>
      </c>
      <c r="H41" s="21">
        <v>2</v>
      </c>
      <c r="I41" s="59"/>
      <c r="J41" s="21">
        <v>1</v>
      </c>
      <c r="K41" s="21">
        <v>1</v>
      </c>
    </row>
    <row r="42" spans="6:11" x14ac:dyDescent="0.15">
      <c r="F42">
        <v>6</v>
      </c>
      <c r="G42" s="21">
        <v>6</v>
      </c>
      <c r="H42" s="21">
        <v>2</v>
      </c>
      <c r="I42" s="59"/>
      <c r="J42" s="21">
        <v>1</v>
      </c>
      <c r="K42" s="21">
        <v>1</v>
      </c>
    </row>
    <row r="43" spans="6:11" x14ac:dyDescent="0.15">
      <c r="F43">
        <v>7</v>
      </c>
      <c r="G43" s="21">
        <v>6</v>
      </c>
      <c r="H43" s="21">
        <v>2</v>
      </c>
      <c r="I43" s="59"/>
      <c r="J43" s="21">
        <v>1</v>
      </c>
      <c r="K43" s="21">
        <v>1</v>
      </c>
    </row>
    <row r="44" spans="6:11" x14ac:dyDescent="0.15">
      <c r="F44">
        <v>8</v>
      </c>
      <c r="G44" s="21">
        <v>6</v>
      </c>
      <c r="H44" s="21">
        <v>2</v>
      </c>
      <c r="I44" s="59"/>
      <c r="J44" s="21">
        <v>1</v>
      </c>
      <c r="K44" s="21">
        <v>1</v>
      </c>
    </row>
    <row r="48" spans="6:11" x14ac:dyDescent="0.15">
      <c r="G48">
        <f>IF(F33="ESF",2,"Chyba")</f>
        <v>2</v>
      </c>
    </row>
    <row r="49" spans="6:7" x14ac:dyDescent="0.15">
      <c r="F49">
        <v>3</v>
      </c>
    </row>
    <row r="53" spans="6:7" x14ac:dyDescent="0.15">
      <c r="G53">
        <f>VLOOKUP(F49,F35:K44,IF(F33="ESF",2,IF(F33="Regio",3,IF(F33=" Slovenské Juniorské turnaje ",4,"Chyba"))),FALSE)</f>
        <v>10</v>
      </c>
    </row>
  </sheetData>
  <sortState xmlns:xlrd2="http://schemas.microsoft.com/office/spreadsheetml/2017/richdata2" ref="I22:J30">
    <sortCondition ref="I21:I30"/>
  </sortState>
  <mergeCells count="3">
    <mergeCell ref="G6:K6"/>
    <mergeCell ref="I7:I10"/>
    <mergeCell ref="I37:I44"/>
  </mergeCells>
  <phoneticPr fontId="12" type="noConversion"/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TM10000057</Templat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Aktivity_Juniorov_2024_25</vt:lpstr>
      <vt:lpstr>Data</vt:lpstr>
      <vt:lpstr>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Amzler, Peter</dc:creator>
  <cp:keywords/>
  <dc:description/>
  <cp:lastModifiedBy>Peter Amzler</cp:lastModifiedBy>
  <dcterms:created xsi:type="dcterms:W3CDTF">2016-11-02T00:40:35Z</dcterms:created>
  <dcterms:modified xsi:type="dcterms:W3CDTF">2024-09-30T20:18:36Z</dcterms:modified>
  <cp:category/>
</cp:coreProperties>
</file>