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D:\squash\2024-2025\juniori\2025-02\"/>
    </mc:Choice>
  </mc:AlternateContent>
  <xr:revisionPtr revIDLastSave="0" documentId="13_ncr:1_{64FE539C-A589-466D-99C7-5A0DE40EC1B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ktivity_Juniorov_2024_25" sheetId="1" r:id="rId1"/>
    <sheet name="Data" sheetId="2" r:id="rId2"/>
  </sheets>
  <definedNames>
    <definedName name="A">Hraci[Hráči]</definedName>
  </definedName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8" i="1" l="1"/>
  <c r="J178" i="1" s="1"/>
  <c r="I175" i="1"/>
  <c r="I174" i="1"/>
  <c r="F177" i="1"/>
  <c r="J177" i="1" s="1"/>
  <c r="F176" i="1"/>
  <c r="J176" i="1" s="1"/>
  <c r="F175" i="1"/>
  <c r="J175" i="1" s="1"/>
  <c r="F174" i="1"/>
  <c r="J174" i="1" s="1"/>
  <c r="I165" i="1"/>
  <c r="I166" i="1"/>
  <c r="I167" i="1"/>
  <c r="I168" i="1"/>
  <c r="I169" i="1"/>
  <c r="I170" i="1"/>
  <c r="I171" i="1"/>
  <c r="I164" i="1"/>
  <c r="F173" i="1"/>
  <c r="J173" i="1" s="1"/>
  <c r="F172" i="1"/>
  <c r="J172" i="1" s="1"/>
  <c r="F171" i="1"/>
  <c r="J171" i="1" s="1"/>
  <c r="F170" i="1"/>
  <c r="J170" i="1" s="1"/>
  <c r="F169" i="1"/>
  <c r="J169" i="1" s="1"/>
  <c r="F168" i="1"/>
  <c r="J168" i="1" s="1"/>
  <c r="F167" i="1"/>
  <c r="J167" i="1" s="1"/>
  <c r="F166" i="1"/>
  <c r="J166" i="1" s="1"/>
  <c r="F165" i="1"/>
  <c r="J165" i="1" s="1"/>
  <c r="F164" i="1" l="1"/>
  <c r="J164" i="1" s="1"/>
  <c r="F163" i="1"/>
  <c r="J163" i="1" s="1"/>
  <c r="F162" i="1"/>
  <c r="J162" i="1" s="1"/>
  <c r="F161" i="1"/>
  <c r="J161" i="1" s="1"/>
  <c r="F160" i="1"/>
  <c r="J160" i="1" s="1"/>
  <c r="F159" i="1"/>
  <c r="J159" i="1" s="1"/>
  <c r="F158" i="1"/>
  <c r="J158" i="1" s="1"/>
  <c r="F157" i="1"/>
  <c r="J157" i="1" s="1"/>
  <c r="I154" i="1"/>
  <c r="I153" i="1"/>
  <c r="I152" i="1"/>
  <c r="F156" i="1"/>
  <c r="J156" i="1" s="1"/>
  <c r="F155" i="1"/>
  <c r="J155" i="1" s="1"/>
  <c r="F154" i="1"/>
  <c r="J154" i="1" s="1"/>
  <c r="F153" i="1"/>
  <c r="J153" i="1" s="1"/>
  <c r="F152" i="1"/>
  <c r="J152" i="1" s="1"/>
  <c r="I149" i="1"/>
  <c r="I148" i="1"/>
  <c r="F151" i="1"/>
  <c r="J151" i="1" s="1"/>
  <c r="F150" i="1"/>
  <c r="J150" i="1" s="1"/>
  <c r="F149" i="1"/>
  <c r="J149" i="1" s="1"/>
  <c r="F148" i="1"/>
  <c r="J148" i="1" s="1"/>
  <c r="I145" i="1"/>
  <c r="I144" i="1"/>
  <c r="I143" i="1"/>
  <c r="I142" i="1"/>
  <c r="I141" i="1"/>
  <c r="I140" i="1"/>
  <c r="I139" i="1"/>
  <c r="F147" i="1"/>
  <c r="J147" i="1" s="1"/>
  <c r="F146" i="1"/>
  <c r="J146" i="1" s="1"/>
  <c r="F145" i="1"/>
  <c r="J145" i="1" s="1"/>
  <c r="F144" i="1"/>
  <c r="J144" i="1" s="1"/>
  <c r="F143" i="1"/>
  <c r="J143" i="1" s="1"/>
  <c r="F142" i="1"/>
  <c r="J142" i="1" s="1"/>
  <c r="F141" i="1"/>
  <c r="J141" i="1" s="1"/>
  <c r="F140" i="1"/>
  <c r="J140" i="1" s="1"/>
  <c r="F139" i="1"/>
  <c r="J139" i="1" s="1"/>
  <c r="I136" i="1"/>
  <c r="I135" i="1"/>
  <c r="I134" i="1"/>
  <c r="I133" i="1"/>
  <c r="F138" i="1"/>
  <c r="J138" i="1" s="1"/>
  <c r="F137" i="1"/>
  <c r="J137" i="1" s="1"/>
  <c r="F136" i="1"/>
  <c r="J136" i="1" s="1"/>
  <c r="F135" i="1"/>
  <c r="J135" i="1" s="1"/>
  <c r="F134" i="1"/>
  <c r="J134" i="1" s="1"/>
  <c r="F133" i="1"/>
  <c r="J133" i="1"/>
  <c r="I130" i="1"/>
  <c r="I129" i="1"/>
  <c r="F132" i="1"/>
  <c r="J132" i="1" s="1"/>
  <c r="F131" i="1"/>
  <c r="J131" i="1"/>
  <c r="F130" i="1"/>
  <c r="J130" i="1" s="1"/>
  <c r="F129" i="1"/>
  <c r="F128" i="1"/>
  <c r="F127" i="1"/>
  <c r="J127" i="1" s="1"/>
  <c r="F126" i="1"/>
  <c r="J126" i="1" s="1"/>
  <c r="F125" i="1"/>
  <c r="J125" i="1" s="1"/>
  <c r="F124" i="1"/>
  <c r="J124" i="1" s="1"/>
  <c r="F123" i="1"/>
  <c r="J123" i="1" s="1"/>
  <c r="F122" i="1"/>
  <c r="J122" i="1" s="1"/>
  <c r="F121" i="1"/>
  <c r="J121" i="1" s="1"/>
  <c r="F120" i="1"/>
  <c r="J120" i="1" s="1"/>
  <c r="F119" i="1"/>
  <c r="J119" i="1" s="1"/>
  <c r="F118" i="1"/>
  <c r="J118" i="1" s="1"/>
  <c r="F117" i="1"/>
  <c r="J117" i="1" s="1"/>
  <c r="I114" i="1"/>
  <c r="I113" i="1"/>
  <c r="F116" i="1"/>
  <c r="J116" i="1" s="1"/>
  <c r="F115" i="1"/>
  <c r="J115" i="1" s="1"/>
  <c r="F114" i="1"/>
  <c r="F113" i="1"/>
  <c r="J113" i="1" s="1"/>
  <c r="F112" i="1"/>
  <c r="J112" i="1" s="1"/>
  <c r="F107" i="1"/>
  <c r="J107" i="1" s="1"/>
  <c r="F108" i="1"/>
  <c r="J108" i="1" s="1"/>
  <c r="I109" i="1"/>
  <c r="F111" i="1"/>
  <c r="J111" i="1" s="1"/>
  <c r="F110" i="1"/>
  <c r="J110" i="1" s="1"/>
  <c r="F109" i="1"/>
  <c r="F106" i="1"/>
  <c r="J106" i="1" s="1"/>
  <c r="I103" i="1"/>
  <c r="F105" i="1"/>
  <c r="J105" i="1" s="1"/>
  <c r="F104" i="1"/>
  <c r="J104" i="1" s="1"/>
  <c r="F103" i="1"/>
  <c r="F102" i="1"/>
  <c r="J102" i="1" s="1"/>
  <c r="F101" i="1"/>
  <c r="J101" i="1" s="1"/>
  <c r="F100" i="1"/>
  <c r="J100" i="1" s="1"/>
  <c r="F99" i="1"/>
  <c r="J99" i="1" s="1"/>
  <c r="F98" i="1"/>
  <c r="J98" i="1" s="1"/>
  <c r="F58" i="1"/>
  <c r="J58" i="1" s="1"/>
  <c r="F57" i="1"/>
  <c r="J57" i="1" s="1"/>
  <c r="F56" i="1"/>
  <c r="J56" i="1" s="1"/>
  <c r="F74" i="1"/>
  <c r="J74" i="1" s="1"/>
  <c r="F55" i="1"/>
  <c r="J55" i="1" s="1"/>
  <c r="F73" i="1"/>
  <c r="J73" i="1" s="1"/>
  <c r="F72" i="1"/>
  <c r="J72" i="1" s="1"/>
  <c r="F71" i="1"/>
  <c r="J71" i="1" s="1"/>
  <c r="F68" i="1"/>
  <c r="J68" i="1" s="1"/>
  <c r="F67" i="1"/>
  <c r="J67" i="1" s="1"/>
  <c r="F66" i="1"/>
  <c r="J66" i="1" s="1"/>
  <c r="F65" i="1"/>
  <c r="J65" i="1" s="1"/>
  <c r="F64" i="1"/>
  <c r="J64" i="1" s="1"/>
  <c r="F97" i="1"/>
  <c r="J97" i="1" s="1"/>
  <c r="F76" i="1"/>
  <c r="J76" i="1" s="1"/>
  <c r="F96" i="1"/>
  <c r="J96" i="1" s="1"/>
  <c r="F75" i="1"/>
  <c r="J75" i="1" s="1"/>
  <c r="F95" i="1"/>
  <c r="J95" i="1" s="1"/>
  <c r="F70" i="1"/>
  <c r="J70" i="1" s="1"/>
  <c r="F69" i="1"/>
  <c r="J69" i="1" s="1"/>
  <c r="F94" i="1"/>
  <c r="J94" i="1" s="1"/>
  <c r="F77" i="1"/>
  <c r="J77" i="1" s="1"/>
  <c r="F93" i="1"/>
  <c r="J93" i="1" s="1"/>
  <c r="F92" i="1"/>
  <c r="J92" i="1" s="1"/>
  <c r="I89" i="1"/>
  <c r="I88" i="1"/>
  <c r="I87" i="1"/>
  <c r="F91" i="1"/>
  <c r="J91" i="1" s="1"/>
  <c r="F90" i="1"/>
  <c r="J90" i="1" s="1"/>
  <c r="F89" i="1"/>
  <c r="F88" i="1"/>
  <c r="F87" i="1"/>
  <c r="I84" i="1"/>
  <c r="I83" i="1"/>
  <c r="I82" i="1"/>
  <c r="I81" i="1"/>
  <c r="I80" i="1"/>
  <c r="I79" i="1"/>
  <c r="I78" i="1"/>
  <c r="F86" i="1"/>
  <c r="J86" i="1" s="1"/>
  <c r="F85" i="1"/>
  <c r="J85" i="1" s="1"/>
  <c r="F84" i="1"/>
  <c r="F83" i="1"/>
  <c r="F82" i="1"/>
  <c r="F81" i="1"/>
  <c r="F80" i="1"/>
  <c r="F79" i="1"/>
  <c r="F78" i="1"/>
  <c r="F63" i="1"/>
  <c r="J63" i="1" s="1"/>
  <c r="F62" i="1"/>
  <c r="J62" i="1" s="1"/>
  <c r="F59" i="1"/>
  <c r="J59" i="1" s="1"/>
  <c r="F61" i="1"/>
  <c r="J61" i="1" s="1"/>
  <c r="F60" i="1"/>
  <c r="J60" i="1" s="1"/>
  <c r="F30" i="1"/>
  <c r="J30" i="1" s="1"/>
  <c r="F37" i="1"/>
  <c r="J37" i="1" s="1"/>
  <c r="I52" i="1"/>
  <c r="I51" i="1"/>
  <c r="I50" i="1"/>
  <c r="I49" i="1"/>
  <c r="I48" i="1"/>
  <c r="I47" i="1"/>
  <c r="I44" i="1"/>
  <c r="I41" i="1"/>
  <c r="F54" i="1"/>
  <c r="J54" i="1" s="1"/>
  <c r="F53" i="1"/>
  <c r="J53" i="1" s="1"/>
  <c r="F52" i="1"/>
  <c r="F51" i="1"/>
  <c r="F50" i="1"/>
  <c r="F49" i="1"/>
  <c r="F48" i="1"/>
  <c r="F47" i="1"/>
  <c r="F46" i="1"/>
  <c r="J46" i="1" s="1"/>
  <c r="F45" i="1"/>
  <c r="J45" i="1" s="1"/>
  <c r="F44" i="1"/>
  <c r="F43" i="1"/>
  <c r="J43" i="1" s="1"/>
  <c r="F42" i="1"/>
  <c r="J42" i="1" s="1"/>
  <c r="F41" i="1"/>
  <c r="F7" i="1"/>
  <c r="E7" i="1"/>
  <c r="D7" i="1"/>
  <c r="C7" i="1"/>
  <c r="B7" i="1"/>
  <c r="F4" i="1"/>
  <c r="E4" i="1"/>
  <c r="D4" i="1"/>
  <c r="C4" i="1"/>
  <c r="B4" i="1"/>
  <c r="F36" i="1"/>
  <c r="J36" i="1" s="1"/>
  <c r="F35" i="1"/>
  <c r="J35" i="1" s="1"/>
  <c r="F34" i="1"/>
  <c r="J34" i="1" s="1"/>
  <c r="F33" i="1"/>
  <c r="J33" i="1" s="1"/>
  <c r="F32" i="1"/>
  <c r="J32" i="1" s="1"/>
  <c r="F31" i="1"/>
  <c r="J31" i="1" s="1"/>
  <c r="F40" i="1"/>
  <c r="J40" i="1" s="1"/>
  <c r="F39" i="1"/>
  <c r="J39" i="1" s="1"/>
  <c r="F38" i="1"/>
  <c r="J38" i="1" s="1"/>
  <c r="F29" i="1"/>
  <c r="F28" i="1"/>
  <c r="F27" i="1"/>
  <c r="F26" i="1"/>
  <c r="J26" i="1" s="1"/>
  <c r="F25" i="1"/>
  <c r="J25" i="1" s="1"/>
  <c r="F24" i="1"/>
  <c r="J24" i="1" s="1"/>
  <c r="F23" i="1"/>
  <c r="J23" i="1" s="1"/>
  <c r="F22" i="1"/>
  <c r="J22" i="1" s="1"/>
  <c r="F21" i="1"/>
  <c r="J21" i="1" s="1"/>
  <c r="F20" i="1"/>
  <c r="J20" i="1" s="1"/>
  <c r="F19" i="1"/>
  <c r="J19" i="1" s="1"/>
  <c r="F18" i="1"/>
  <c r="J18" i="1" s="1"/>
  <c r="F11" i="1"/>
  <c r="J11" i="1" s="1"/>
  <c r="F12" i="1"/>
  <c r="J12" i="1" s="1"/>
  <c r="F13" i="1"/>
  <c r="J13" i="1" s="1"/>
  <c r="F14" i="1"/>
  <c r="J14" i="1" s="1"/>
  <c r="F15" i="1"/>
  <c r="J15" i="1" s="1"/>
  <c r="F16" i="1"/>
  <c r="J16" i="1" s="1"/>
  <c r="F17" i="1"/>
  <c r="J17" i="1" s="1"/>
  <c r="G53" i="2"/>
  <c r="I37" i="2"/>
  <c r="G48" i="2"/>
  <c r="J129" i="1" l="1"/>
  <c r="J128" i="1"/>
  <c r="J103" i="1"/>
  <c r="J114" i="1"/>
  <c r="J109" i="1"/>
  <c r="J79" i="1"/>
  <c r="J87" i="1"/>
  <c r="J88" i="1"/>
  <c r="J89" i="1"/>
  <c r="J80" i="1"/>
  <c r="J82" i="1"/>
  <c r="J81" i="1"/>
  <c r="J83" i="1"/>
  <c r="J84" i="1"/>
  <c r="J78" i="1"/>
  <c r="J52" i="1"/>
  <c r="J44" i="1"/>
  <c r="J48" i="1"/>
  <c r="J49" i="1"/>
  <c r="J47" i="1"/>
  <c r="J50" i="1"/>
  <c r="J51" i="1"/>
  <c r="J41" i="1"/>
  <c r="J29" i="1"/>
  <c r="J28" i="1"/>
  <c r="J27" i="1"/>
</calcChain>
</file>

<file path=xl/sharedStrings.xml><?xml version="1.0" encoding="utf-8"?>
<sst xmlns="http://schemas.openxmlformats.org/spreadsheetml/2006/main" count="668" uniqueCount="100">
  <si>
    <t>Aktivity Juniorov 2024 / 25</t>
  </si>
  <si>
    <t>Aktivita</t>
  </si>
  <si>
    <t>Dátum</t>
  </si>
  <si>
    <t>Meno Priezvisko</t>
  </si>
  <si>
    <t>Hráči</t>
  </si>
  <si>
    <t>Peter Amzler</t>
  </si>
  <si>
    <t>Typ</t>
  </si>
  <si>
    <t>Bodové ohodnotenie</t>
  </si>
  <si>
    <t>Turnaje</t>
  </si>
  <si>
    <t>Účasť</t>
  </si>
  <si>
    <t xml:space="preserve">umiestnenie </t>
  </si>
  <si>
    <t>1. miesto</t>
  </si>
  <si>
    <t>PB=PHVK - U - 1</t>
  </si>
  <si>
    <t>2. miesto</t>
  </si>
  <si>
    <t>3. miesto</t>
  </si>
  <si>
    <t>Podporné aktivity a školenia</t>
  </si>
  <si>
    <t>ESF</t>
  </si>
  <si>
    <t>Regio</t>
  </si>
  <si>
    <t>Slovenské Juniorské turnaje</t>
  </si>
  <si>
    <t>Slovenské turnaje kat. A</t>
  </si>
  <si>
    <t>Slovenské turnaje kat. B</t>
  </si>
  <si>
    <t xml:space="preserve">Regionálne sústredenia </t>
  </si>
  <si>
    <t xml:space="preserve">Školenia trénerov </t>
  </si>
  <si>
    <t>Školenia rozhodcov</t>
  </si>
  <si>
    <t>Typ_T</t>
  </si>
  <si>
    <t>Table4</t>
  </si>
  <si>
    <t>Body Účasť</t>
  </si>
  <si>
    <t>ucast</t>
  </si>
  <si>
    <t xml:space="preserve">Regionálne sústredenia  </t>
  </si>
  <si>
    <t xml:space="preserve">Školenia trénerov  </t>
  </si>
  <si>
    <t xml:space="preserve">Školenia rozhodcov </t>
  </si>
  <si>
    <t>Umiestnenie</t>
  </si>
  <si>
    <t>počet hráčov v skupine</t>
  </si>
  <si>
    <t>Body za Umiestnenie</t>
  </si>
  <si>
    <t>Body spolu</t>
  </si>
  <si>
    <t>U</t>
  </si>
  <si>
    <t>4. - 8. miesto</t>
  </si>
  <si>
    <t>Turnaj</t>
  </si>
  <si>
    <t>TOP 10</t>
  </si>
  <si>
    <t>Veronika Hrušecká</t>
  </si>
  <si>
    <t>Niki van Knippenbergh</t>
  </si>
  <si>
    <t>Tara van Knippenbergh</t>
  </si>
  <si>
    <t>Viliam Vaňo</t>
  </si>
  <si>
    <t>Lukáš  Staviarsky</t>
  </si>
  <si>
    <t>Klára Staviarska</t>
  </si>
  <si>
    <t>Filip  Varga</t>
  </si>
  <si>
    <t>David  Varga</t>
  </si>
  <si>
    <t>Paula  Slagter</t>
  </si>
  <si>
    <t>Sandra  Slagter</t>
  </si>
  <si>
    <t>Dorotka Erentová</t>
  </si>
  <si>
    <t>Yelysey Udodov</t>
  </si>
  <si>
    <t>Sústredenia usporadúvané SSQA</t>
  </si>
  <si>
    <t xml:space="preserve">Sústredenia usporadúvané SSQA </t>
  </si>
  <si>
    <t>S_SSQA</t>
  </si>
  <si>
    <t>T_B</t>
  </si>
  <si>
    <t>T_A</t>
  </si>
  <si>
    <t>SCR</t>
  </si>
  <si>
    <t>Sum of Body spolu</t>
  </si>
  <si>
    <t>JT</t>
  </si>
  <si>
    <t>Michaela Černoková</t>
  </si>
  <si>
    <t>Lucia Húsková</t>
  </si>
  <si>
    <t>hraci</t>
  </si>
  <si>
    <t>Meno</t>
  </si>
  <si>
    <t>Poznámka</t>
  </si>
  <si>
    <t>T_D</t>
  </si>
  <si>
    <t>Celkový súčet</t>
  </si>
  <si>
    <t>Soňa Pravdová</t>
  </si>
  <si>
    <t>Dávid Gerard</t>
  </si>
  <si>
    <t>Michal Wittinger</t>
  </si>
  <si>
    <t>Liga</t>
  </si>
  <si>
    <t>Dominik Hrušecký</t>
  </si>
  <si>
    <t>Radka Mužíková</t>
  </si>
  <si>
    <t>Nela Kottferová</t>
  </si>
  <si>
    <t>Sára Kottferová</t>
  </si>
  <si>
    <t>Sebastián Vaňo</t>
  </si>
  <si>
    <t>Linda Slagter</t>
  </si>
  <si>
    <t>Sebastián Jelínek</t>
  </si>
  <si>
    <t>Lucia Pavlíková</t>
  </si>
  <si>
    <t>Oliver Kapko</t>
  </si>
  <si>
    <t>Tamara Fabiánová</t>
  </si>
  <si>
    <t>Lívia Janíková</t>
  </si>
  <si>
    <t>Martin Fecák</t>
  </si>
  <si>
    <t>Timothy Münnich</t>
  </si>
  <si>
    <t>Daniel Janík</t>
  </si>
  <si>
    <t>Martin Zápotocký</t>
  </si>
  <si>
    <t>Nathan Jelínek</t>
  </si>
  <si>
    <t>Michael Jankovič</t>
  </si>
  <si>
    <t>Adam Dubecký</t>
  </si>
  <si>
    <t>Ondrej Chmel</t>
  </si>
  <si>
    <t>Stella Farenzenová</t>
  </si>
  <si>
    <t>Adelka Kapustová</t>
  </si>
  <si>
    <t>Lilien Borisová</t>
  </si>
  <si>
    <t>Kristína Trutzová</t>
  </si>
  <si>
    <t>Sandra Farkašová</t>
  </si>
  <si>
    <t>Dáška Ivaničová</t>
  </si>
  <si>
    <t>Sofia Pacho</t>
  </si>
  <si>
    <t>Hana Horová</t>
  </si>
  <si>
    <t>Katarína Katonáková</t>
  </si>
  <si>
    <t>Viktória Sasková</t>
  </si>
  <si>
    <t>Dušan Záhradníček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</si>
</sst>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-* #,##0_-;\-* #,##0_-;_-* &quot;-&quot;??_-;_-@_-"/>
    <numFmt numFmtId="165" formatCode="[$-41B]d\.\ mmmm\ yyyy;@"/>
  </numFmts>
  <fonts count="19" x14ac:knownFonts="1">
    <font>
      <sz val="11"/>
      <color theme="1" tint="0.14990691854609822"/>
      <name val="Arial"/>
      <family val="2"/>
      <scheme val="minor"/>
    </font>
    <font>
      <sz val="9"/>
      <color theme="1" tint="0.14996795556505021"/>
      <name val="Arial"/>
      <family val="2"/>
      <scheme val="minor"/>
    </font>
    <font>
      <sz val="24"/>
      <color theme="0"/>
      <name val="Arial"/>
      <family val="2"/>
      <scheme val="major"/>
    </font>
    <font>
      <sz val="18"/>
      <color theme="4"/>
      <name val="Arial"/>
      <family val="2"/>
      <scheme val="major"/>
    </font>
    <font>
      <sz val="16"/>
      <color theme="3"/>
      <name val="Arial"/>
      <family val="2"/>
      <scheme val="major"/>
    </font>
    <font>
      <sz val="11"/>
      <color theme="1" tint="0.34998626667073579"/>
      <name val="Arial"/>
      <family val="2"/>
      <scheme val="major"/>
    </font>
    <font>
      <sz val="18"/>
      <color theme="4" tint="-0.24994659260841701"/>
      <name val="Arial"/>
      <family val="2"/>
      <scheme val="major"/>
    </font>
    <font>
      <sz val="11"/>
      <color theme="1" tint="0.14990691854609822"/>
      <name val="Arial"/>
      <family val="2"/>
      <scheme val="minor"/>
    </font>
    <font>
      <b/>
      <sz val="10"/>
      <color theme="0"/>
      <name val="Arial"/>
      <family val="1"/>
      <scheme val="minor"/>
    </font>
    <font>
      <sz val="10"/>
      <color theme="0"/>
      <name val="Arial"/>
      <family val="2"/>
      <scheme val="minor"/>
    </font>
    <font>
      <b/>
      <i/>
      <sz val="10"/>
      <color theme="3" tint="0.24994659260841701"/>
      <name val="Arial"/>
      <family val="1"/>
      <scheme val="minor"/>
    </font>
    <font>
      <b/>
      <sz val="10"/>
      <color theme="3" tint="0.24994659260841701"/>
      <name val="Arial"/>
      <family val="1"/>
      <scheme val="minor"/>
    </font>
    <font>
      <sz val="8"/>
      <name val="Arial"/>
      <family val="2"/>
      <scheme val="minor"/>
    </font>
    <font>
      <b/>
      <sz val="14"/>
      <color theme="1" tint="0.14990691854609822"/>
      <name val="Arial"/>
      <family val="2"/>
      <scheme val="minor"/>
    </font>
    <font>
      <b/>
      <sz val="16"/>
      <color theme="1" tint="0.34998626667073579"/>
      <name val="Calibri"/>
      <family val="2"/>
    </font>
    <font>
      <b/>
      <sz val="14"/>
      <color theme="4" tint="0.79998168889431442"/>
      <name val="Arial"/>
      <family val="2"/>
      <scheme val="minor"/>
    </font>
    <font>
      <b/>
      <sz val="18"/>
      <color theme="4"/>
      <name val="Arial"/>
      <family val="2"/>
      <scheme val="major"/>
    </font>
    <font>
      <sz val="18"/>
      <color theme="3"/>
      <name val="Franklin Gothic Medium"/>
      <family val="2"/>
    </font>
    <font>
      <sz val="18"/>
      <color theme="1" tint="0.14990691854609822"/>
      <name val="Franklin Gothic Medium"/>
      <family val="2"/>
    </font>
  </fonts>
  <fills count="2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2" borderId="1" applyNumberFormat="0" applyAlignment="0" applyProtection="0"/>
    <xf numFmtId="0" fontId="3" fillId="0" borderId="0" applyNumberFormat="0" applyFill="0" applyBorder="0" applyProtection="0">
      <alignment horizontal="left"/>
    </xf>
    <xf numFmtId="0" fontId="4" fillId="0" borderId="0" applyNumberFormat="0" applyFill="0" applyBorder="0" applyProtection="0">
      <alignment horizontal="left" vertical="top"/>
    </xf>
    <xf numFmtId="0" fontId="5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Alignment="0" applyProtection="0"/>
    <xf numFmtId="0" fontId="7" fillId="3" borderId="0" applyFill="0" applyBorder="0">
      <alignment horizontal="center" vertical="center" wrapText="1"/>
    </xf>
    <xf numFmtId="14" fontId="7" fillId="3" borderId="0" applyFill="0" applyBorder="0">
      <alignment horizontal="center"/>
    </xf>
    <xf numFmtId="4" fontId="7" fillId="3" borderId="0" applyFill="0" applyBorder="0">
      <alignment horizontal="center"/>
    </xf>
    <xf numFmtId="3" fontId="7" fillId="3" borderId="0" applyFill="0" applyBorder="0">
      <alignment horizontal="center"/>
    </xf>
    <xf numFmtId="0" fontId="7" fillId="3" borderId="0" applyFill="0" applyBorder="0">
      <alignment horizontal="left" wrapText="1"/>
    </xf>
    <xf numFmtId="43" fontId="7" fillId="0" borderId="0" applyFont="0" applyFill="0" applyBorder="0" applyAlignment="0" applyProtection="0"/>
  </cellStyleXfs>
  <cellXfs count="68">
    <xf numFmtId="0" fontId="0" fillId="0" borderId="0" xfId="0"/>
    <xf numFmtId="0" fontId="2" fillId="2" borderId="1" xfId="1"/>
    <xf numFmtId="0" fontId="2" fillId="2" borderId="1" xfId="1" applyAlignment="1">
      <alignment horizontal="left" vertical="center"/>
    </xf>
    <xf numFmtId="0" fontId="0" fillId="3" borderId="0" xfId="0" applyFill="1"/>
    <xf numFmtId="0" fontId="6" fillId="3" borderId="0" xfId="5" applyFill="1" applyAlignment="1">
      <alignment horizontal="left"/>
    </xf>
    <xf numFmtId="0" fontId="1" fillId="3" borderId="0" xfId="0" applyFont="1" applyFill="1" applyAlignment="1">
      <alignment vertical="center"/>
    </xf>
    <xf numFmtId="0" fontId="5" fillId="0" borderId="0" xfId="4" applyFill="1">
      <alignment horizontal="left" vertical="top" wrapText="1"/>
    </xf>
    <xf numFmtId="0" fontId="7" fillId="0" borderId="0" xfId="6" applyFill="1">
      <alignment horizontal="center" vertical="center" wrapText="1"/>
    </xf>
    <xf numFmtId="0" fontId="7" fillId="3" borderId="0" xfId="10" applyFill="1" applyBorder="1">
      <alignment horizontal="left" wrapText="1"/>
    </xf>
    <xf numFmtId="14" fontId="7" fillId="3" borderId="0" xfId="7" applyFill="1" applyBorder="1">
      <alignment horizontal="center"/>
    </xf>
    <xf numFmtId="0" fontId="7" fillId="3" borderId="0" xfId="10" applyFill="1">
      <alignment horizontal="left" wrapText="1"/>
    </xf>
    <xf numFmtId="0" fontId="0" fillId="0" borderId="0" xfId="6" applyFont="1" applyFill="1">
      <alignment horizontal="center" vertical="center" wrapText="1"/>
    </xf>
    <xf numFmtId="0" fontId="0" fillId="4" borderId="0" xfId="0" applyFill="1"/>
    <xf numFmtId="0" fontId="8" fillId="5" borderId="0" xfId="0" applyFont="1" applyFill="1"/>
    <xf numFmtId="164" fontId="9" fillId="5" borderId="0" xfId="11" applyNumberFormat="1" applyFont="1" applyFill="1" applyAlignment="1">
      <alignment horizontal="center" vertical="center"/>
    </xf>
    <xf numFmtId="0" fontId="10" fillId="6" borderId="0" xfId="0" applyFont="1" applyFill="1"/>
    <xf numFmtId="164" fontId="0" fillId="6" borderId="0" xfId="11" applyNumberFormat="1" applyFont="1" applyFill="1" applyAlignment="1">
      <alignment horizontal="center" vertical="center"/>
    </xf>
    <xf numFmtId="0" fontId="11" fillId="0" borderId="0" xfId="0" applyFont="1"/>
    <xf numFmtId="164" fontId="11" fillId="7" borderId="0" xfId="11" applyNumberFormat="1" applyFont="1" applyFill="1" applyAlignment="1">
      <alignment horizontal="center" vertical="center"/>
    </xf>
    <xf numFmtId="0" fontId="0" fillId="7" borderId="2" xfId="11" applyNumberFormat="1" applyFont="1" applyFill="1" applyBorder="1" applyAlignment="1">
      <alignment horizontal="center" vertical="center"/>
    </xf>
    <xf numFmtId="164" fontId="0" fillId="7" borderId="0" xfId="11" applyNumberFormat="1" applyFont="1" applyFill="1" applyAlignment="1">
      <alignment horizontal="center" vertical="center"/>
    </xf>
    <xf numFmtId="164" fontId="0" fillId="7" borderId="0" xfId="11" applyNumberFormat="1" applyFont="1" applyFill="1" applyAlignment="1">
      <alignment horizontal="left" vertical="center"/>
    </xf>
    <xf numFmtId="3" fontId="7" fillId="3" borderId="0" xfId="8" applyNumberFormat="1" applyFill="1" applyBorder="1">
      <alignment horizontal="center"/>
    </xf>
    <xf numFmtId="3" fontId="7" fillId="3" borderId="0" xfId="8" applyNumberFormat="1" applyFill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/>
    <xf numFmtId="14" fontId="7" fillId="3" borderId="0" xfId="7" applyFill="1" applyAlignment="1">
      <alignment vertical="center"/>
    </xf>
    <xf numFmtId="0" fontId="0" fillId="0" borderId="0" xfId="0" applyAlignment="1">
      <alignment horizontal="center" vertical="center"/>
    </xf>
    <xf numFmtId="14" fontId="7" fillId="3" borderId="0" xfId="7" applyFill="1">
      <alignment horizontal="center"/>
    </xf>
    <xf numFmtId="3" fontId="13" fillId="8" borderId="0" xfId="9" applyFont="1" applyFill="1">
      <alignment horizontal="center"/>
    </xf>
    <xf numFmtId="3" fontId="13" fillId="8" borderId="0" xfId="9" applyFont="1" applyFill="1" applyBorder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14" fillId="17" borderId="6" xfId="4" applyFont="1" applyFill="1" applyBorder="1" applyAlignment="1">
      <alignment horizontal="center" vertical="center" wrapText="1"/>
    </xf>
    <xf numFmtId="0" fontId="14" fillId="10" borderId="5" xfId="4" applyFont="1" applyFill="1" applyBorder="1" applyAlignment="1">
      <alignment horizontal="center" vertical="center" wrapText="1"/>
    </xf>
    <xf numFmtId="0" fontId="14" fillId="11" borderId="5" xfId="4" applyFont="1" applyFill="1" applyBorder="1" applyAlignment="1">
      <alignment horizontal="center" vertical="center" wrapText="1"/>
    </xf>
    <xf numFmtId="0" fontId="14" fillId="12" borderId="5" xfId="4" applyFont="1" applyFill="1" applyBorder="1" applyAlignment="1">
      <alignment horizontal="center" vertical="center" wrapText="1"/>
    </xf>
    <xf numFmtId="0" fontId="14" fillId="15" borderId="5" xfId="4" applyFont="1" applyFill="1" applyBorder="1" applyAlignment="1">
      <alignment horizontal="center" vertical="center" wrapText="1"/>
    </xf>
    <xf numFmtId="0" fontId="14" fillId="16" borderId="5" xfId="4" applyFont="1" applyFill="1" applyBorder="1" applyAlignment="1">
      <alignment horizontal="center" vertical="center" wrapText="1"/>
    </xf>
    <xf numFmtId="165" fontId="7" fillId="3" borderId="0" xfId="7" applyNumberFormat="1" applyFill="1">
      <alignment horizontal="center"/>
    </xf>
    <xf numFmtId="3" fontId="15" fillId="19" borderId="0" xfId="9" applyFont="1" applyFill="1" applyBorder="1">
      <alignment horizontal="center"/>
    </xf>
    <xf numFmtId="3" fontId="15" fillId="19" borderId="0" xfId="9" applyFont="1" applyFill="1">
      <alignment horizontal="center"/>
    </xf>
    <xf numFmtId="0" fontId="0" fillId="12" borderId="0" xfId="0" applyFill="1"/>
    <xf numFmtId="4" fontId="4" fillId="12" borderId="0" xfId="3" applyNumberFormat="1" applyFill="1">
      <alignment horizontal="left" vertical="top"/>
    </xf>
    <xf numFmtId="0" fontId="3" fillId="12" borderId="0" xfId="2" applyFill="1">
      <alignment horizontal="left"/>
    </xf>
    <xf numFmtId="0" fontId="16" fillId="12" borderId="0" xfId="2" applyFont="1" applyFill="1">
      <alignment horizontal="left"/>
    </xf>
    <xf numFmtId="3" fontId="17" fillId="10" borderId="4" xfId="3" applyNumberFormat="1" applyFont="1" applyFill="1" applyBorder="1" applyAlignment="1">
      <alignment horizontal="center" vertical="center"/>
    </xf>
    <xf numFmtId="3" fontId="17" fillId="11" borderId="4" xfId="3" applyNumberFormat="1" applyFont="1" applyFill="1" applyBorder="1" applyAlignment="1">
      <alignment horizontal="center" vertical="center"/>
    </xf>
    <xf numFmtId="3" fontId="17" fillId="12" borderId="4" xfId="3" applyNumberFormat="1" applyFont="1" applyFill="1" applyBorder="1" applyAlignment="1">
      <alignment horizontal="center" vertical="center"/>
    </xf>
    <xf numFmtId="0" fontId="18" fillId="15" borderId="4" xfId="0" applyFont="1" applyFill="1" applyBorder="1" applyAlignment="1">
      <alignment horizontal="center" vertical="center"/>
    </xf>
    <xf numFmtId="0" fontId="18" fillId="16" borderId="4" xfId="0" applyFont="1" applyFill="1" applyBorder="1" applyAlignment="1">
      <alignment horizontal="center" vertical="center"/>
    </xf>
    <xf numFmtId="0" fontId="18" fillId="17" borderId="0" xfId="0" applyFont="1" applyFill="1" applyAlignment="1">
      <alignment horizontal="center" vertical="center"/>
    </xf>
    <xf numFmtId="0" fontId="14" fillId="9" borderId="5" xfId="4" applyFont="1" applyFill="1" applyBorder="1" applyAlignment="1">
      <alignment horizontal="center" vertical="center" wrapText="1"/>
    </xf>
    <xf numFmtId="3" fontId="17" fillId="9" borderId="4" xfId="3" applyNumberFormat="1" applyFont="1" applyFill="1" applyBorder="1" applyAlignment="1">
      <alignment horizontal="center" vertical="center"/>
    </xf>
    <xf numFmtId="0" fontId="14" fillId="14" borderId="5" xfId="4" applyFont="1" applyFill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center" vertical="center"/>
    </xf>
    <xf numFmtId="0" fontId="14" fillId="13" borderId="5" xfId="4" applyFont="1" applyFill="1" applyBorder="1" applyAlignment="1">
      <alignment horizontal="center" vertical="center" wrapText="1"/>
    </xf>
    <xf numFmtId="0" fontId="18" fillId="13" borderId="4" xfId="0" applyFont="1" applyFill="1" applyBorder="1" applyAlignment="1">
      <alignment horizontal="center" vertical="center"/>
    </xf>
    <xf numFmtId="0" fontId="14" fillId="18" borderId="5" xfId="4" applyFont="1" applyFill="1" applyBorder="1" applyAlignment="1">
      <alignment horizontal="center" vertical="center" wrapText="1"/>
    </xf>
    <xf numFmtId="0" fontId="18" fillId="18" borderId="4" xfId="0" applyFont="1" applyFill="1" applyBorder="1" applyAlignment="1">
      <alignment horizontal="center" vertical="center"/>
    </xf>
    <xf numFmtId="3" fontId="13" fillId="8" borderId="0" xfId="9" applyNumberFormat="1" applyFont="1" applyFill="1">
      <alignment horizontal="center"/>
    </xf>
    <xf numFmtId="3" fontId="15" fillId="19" borderId="0" xfId="9" applyNumberFormat="1" applyFont="1" applyFill="1">
      <alignment horizontal="center"/>
    </xf>
    <xf numFmtId="0" fontId="0" fillId="0" borderId="0" xfId="0" applyNumberFormat="1"/>
    <xf numFmtId="0" fontId="11" fillId="0" borderId="0" xfId="0" applyFont="1" applyAlignment="1">
      <alignment horizontal="center"/>
    </xf>
    <xf numFmtId="0" fontId="0" fillId="7" borderId="3" xfId="11" applyNumberFormat="1" applyFont="1" applyFill="1" applyBorder="1" applyAlignment="1">
      <alignment horizontal="center" vertical="center"/>
    </xf>
    <xf numFmtId="0" fontId="0" fillId="7" borderId="4" xfId="11" applyNumberFormat="1" applyFont="1" applyFill="1" applyBorder="1" applyAlignment="1">
      <alignment horizontal="center" vertical="center"/>
    </xf>
    <xf numFmtId="0" fontId="0" fillId="7" borderId="5" xfId="11" applyNumberFormat="1" applyFont="1" applyFill="1" applyBorder="1" applyAlignment="1">
      <alignment horizontal="center" vertical="center"/>
    </xf>
  </cellXfs>
  <cellStyles count="12">
    <cellStyle name="Čiarka" xfId="11" builtinId="3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ormálna" xfId="0" builtinId="0" customBuiltin="1"/>
    <cellStyle name="Table 0.00" xfId="8" xr:uid="{00000000-0005-0000-0000-000005000000}"/>
    <cellStyle name="Table date" xfId="7" xr:uid="{00000000-0005-0000-0000-000006000000}"/>
    <cellStyle name="Table heading" xfId="6" xr:uid="{00000000-0005-0000-0000-000007000000}"/>
    <cellStyle name="Table notes" xfId="10" xr:uid="{00000000-0005-0000-0000-000008000000}"/>
    <cellStyle name="Table number style" xfId="9" xr:uid="{00000000-0005-0000-0000-000009000000}"/>
  </cellStyles>
  <dxfs count="14">
    <dxf>
      <fill>
        <patternFill>
          <fgColor indexed="64"/>
          <bgColor theme="2"/>
        </patternFill>
      </fill>
    </dxf>
    <dxf>
      <font>
        <b/>
        <strike val="0"/>
        <outline val="0"/>
        <shadow val="0"/>
        <u val="none"/>
        <vertAlign val="baseline"/>
        <sz val="14"/>
        <color theme="4" tint="0.79998168889431442"/>
        <name val="Arial"/>
        <family val="2"/>
        <scheme val="minor"/>
      </font>
      <numFmt numFmtId="3" formatCode="#,##0"/>
      <fill>
        <patternFill patternType="solid">
          <fgColor indexed="64"/>
          <bgColor theme="4" tint="-0.249977111117893"/>
        </patternFill>
      </fill>
    </dxf>
    <dxf>
      <font>
        <b/>
        <strike val="0"/>
        <outline val="0"/>
        <shadow val="0"/>
        <u val="none"/>
        <vertAlign val="baseline"/>
        <sz val="14"/>
        <color theme="1" tint="0.14990691854609822"/>
        <name val="Arial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</dxf>
    <dxf>
      <numFmt numFmtId="3" formatCode="#,##0"/>
      <fill>
        <patternFill>
          <fgColor indexed="64"/>
          <bgColor theme="2"/>
        </patternFill>
      </fill>
    </dxf>
    <dxf>
      <numFmt numFmtId="3" formatCode="#,##0"/>
      <fill>
        <patternFill>
          <fgColor indexed="64"/>
          <bgColor theme="2"/>
        </patternFill>
      </fill>
    </dxf>
    <dxf>
      <font>
        <b/>
        <strike val="0"/>
        <outline val="0"/>
        <shadow val="0"/>
        <u val="none"/>
        <vertAlign val="baseline"/>
        <sz val="14"/>
        <color theme="1" tint="0.14990691854609822"/>
        <name val="Arial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</dxf>
    <dxf>
      <fill>
        <patternFill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</dxf>
    <dxf>
      <numFmt numFmtId="165" formatCode="[$-41B]d\.\ mmmm\ yyyy;@"/>
      <fill>
        <patternFill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  <alignment horizontal="center" textRotation="0" indent="0" justifyLastLine="0" shrinkToFit="0" readingOrder="0"/>
    </dxf>
    <dxf>
      <fill>
        <patternFill>
          <fgColor indexed="64"/>
          <bgColor theme="2"/>
        </patternFill>
      </fill>
    </dxf>
    <dxf>
      <font>
        <b/>
        <i val="0"/>
        <color theme="1" tint="0.14996795556505021"/>
      </font>
      <fill>
        <patternFill patternType="solid">
          <fgColor theme="4"/>
          <bgColor theme="2"/>
        </patternFill>
      </fill>
      <border>
        <top style="thin">
          <color theme="4" tint="-0.24994659260841701"/>
        </top>
        <bottom style="thin">
          <color theme="4" tint="-0.24994659260841701"/>
        </bottom>
      </border>
    </dxf>
    <dxf>
      <font>
        <b val="0"/>
        <i val="0"/>
        <color theme="1" tint="0.14996795556505021"/>
      </font>
      <fill>
        <patternFill>
          <bgColor theme="2"/>
        </patternFill>
      </fill>
    </dxf>
  </dxfs>
  <tableStyles count="1" defaultTableStyle="Workout log table" defaultPivotStyle="PivotStyleLight16">
    <tableStyle name="Workout log table" pivot="0" count="2" xr9:uid="{00000000-0011-0000-FFFF-FFFF00000000}">
      <tableStyleElement type="wholeTable" dxfId="13"/>
      <tableStyleElement type="headerRow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man" refreshedDate="45718.933540740742" createdVersion="8" refreshedVersion="8" minRefreshableVersion="3" recordCount="168" xr:uid="{327F8D67-9796-2544-8D2E-F55950AC4845}">
  <cacheSource type="worksheet">
    <worksheetSource name="Workouts"/>
  </cacheSource>
  <cacheFields count="10">
    <cacheField name="Dátum" numFmtId="165">
      <sharedItems containsSemiMixedTypes="0" containsNonDate="0" containsDate="1" containsString="0" minDate="2024-09-08T00:00:00" maxDate="2025-02-24T00:00:00"/>
    </cacheField>
    <cacheField name="Turnaj" numFmtId="14">
      <sharedItems/>
    </cacheField>
    <cacheField name="Meno Priezvisko" numFmtId="14">
      <sharedItems count="57">
        <s v="Dominik Hrušecký"/>
        <s v="Veronika Hrušecká"/>
        <s v="Niki van Knippenbergh"/>
        <s v="Tara van Knippenbergh"/>
        <s v="Lucia Pavlíková"/>
        <s v="Viliam Vaňo"/>
        <s v="Radka Mužíková"/>
        <s v="Sára Kottferová"/>
        <s v="Nela Kottferová"/>
        <s v="Michaela Černoková"/>
        <s v="Lukáš  Staviarsky"/>
        <s v="Filip  Varga"/>
        <s v="David  Varga"/>
        <s v="Paula  Slagter"/>
        <s v="Sandra  Slagter"/>
        <s v="Dorotka Erentová"/>
        <s v="Peter Amzler"/>
        <s v="Yelysey Udodov"/>
        <s v="Sebastián Vaňo"/>
        <s v="Linda Slagter"/>
        <s v="Lucia Húsková"/>
        <s v="Soňa Pravdová"/>
        <s v="Dávid Gerard"/>
        <s v="Sebastián Jelínek"/>
        <s v="Michal Wittinger"/>
        <s v="Oliver Kapko"/>
        <s v="Tamara Fabiánová"/>
        <s v="Lívia Janíková"/>
        <s v="Klára Staviarska"/>
        <s v="Martin Fecák"/>
        <s v="Timothy Münnich"/>
        <s v="Daniel Janík"/>
        <s v="Martin Zápotocký"/>
        <s v="Nathan Jelínek"/>
        <s v="Michael Jankovič"/>
        <s v="Adam Dubecký"/>
        <s v="Ondrej Chmel"/>
        <s v="Stella Farenzenová"/>
        <s v="Adelka Kapustová"/>
        <s v="Lilien Borisová"/>
        <s v="Kristína Trutzová"/>
        <s v="Sandra Farkašová"/>
        <s v="Dáška Ivaničová"/>
        <s v="Sofia Pacho"/>
        <s v="Hana Horová"/>
        <s v="Katarína Katonáková"/>
        <s v="Viktória Sasková"/>
        <s v="Dušan Záhradníček"/>
        <s v="Sebastian Jelínek" u="1"/>
        <s v="Dominik Hrušecky" u="1"/>
        <s v="Lucka Pavlikova" u="1"/>
        <s v="Radka Mužíkova" u="1"/>
        <s v="Sara Kottferova" u="1"/>
        <s v="Nela Kottferova" u="1"/>
        <s v="Sebastán Vaňo" u="1"/>
        <s v="Linda Slager" u="1"/>
        <s v="Miska Cernokova" u="1"/>
      </sharedItems>
    </cacheField>
    <cacheField name="Typ" numFmtId="0">
      <sharedItems/>
    </cacheField>
    <cacheField name="Body Účasť" numFmtId="3">
      <sharedItems containsSemiMixedTypes="0" containsString="0" containsNumber="1" containsInteger="1" minValue="2" maxValue="8"/>
    </cacheField>
    <cacheField name="Umiestnenie" numFmtId="3">
      <sharedItems containsString="0" containsBlank="1" containsNumber="1" containsInteger="1" minValue="1" maxValue="57"/>
    </cacheField>
    <cacheField name="počet hráčov v skupine" numFmtId="3">
      <sharedItems containsString="0" containsBlank="1" containsNumber="1" containsInteger="1" minValue="1" maxValue="10"/>
    </cacheField>
    <cacheField name="Body za Umiestnenie" numFmtId="3">
      <sharedItems containsString="0" containsBlank="1" containsNumber="1" containsInteger="1" minValue="0" maxValue="16"/>
    </cacheField>
    <cacheField name="Body spolu" numFmtId="3">
      <sharedItems containsSemiMixedTypes="0" containsString="0" containsNumber="1" containsInteger="1" minValue="2" maxValue="20"/>
    </cacheField>
    <cacheField name="Poznámk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8">
  <r>
    <d v="2024-09-08T00:00:00"/>
    <s v="S_SSQA"/>
    <x v="0"/>
    <s v="Sústredenia usporadúvané SSQA "/>
    <n v="2"/>
    <m/>
    <m/>
    <m/>
    <n v="2"/>
    <m/>
  </r>
  <r>
    <d v="2024-09-08T00:00:00"/>
    <s v="S_SSQA"/>
    <x v="1"/>
    <s v="Sústredenia usporadúvané SSQA "/>
    <n v="2"/>
    <m/>
    <m/>
    <m/>
    <n v="2"/>
    <m/>
  </r>
  <r>
    <d v="2024-09-08T00:00:00"/>
    <s v="S_SSQA"/>
    <x v="2"/>
    <s v="Sústredenia usporadúvané SSQA "/>
    <n v="2"/>
    <m/>
    <m/>
    <m/>
    <n v="2"/>
    <m/>
  </r>
  <r>
    <d v="2024-09-08T00:00:00"/>
    <s v="S_SSQA"/>
    <x v="3"/>
    <s v="Sústredenia usporadúvané SSQA "/>
    <n v="2"/>
    <m/>
    <m/>
    <m/>
    <n v="2"/>
    <m/>
  </r>
  <r>
    <d v="2024-09-08T00:00:00"/>
    <s v="S_SSQA"/>
    <x v="4"/>
    <s v="Sústredenia usporadúvané SSQA "/>
    <n v="2"/>
    <m/>
    <m/>
    <m/>
    <n v="2"/>
    <m/>
  </r>
  <r>
    <d v="2024-09-08T00:00:00"/>
    <s v="S_SSQA"/>
    <x v="5"/>
    <s v="Sústredenia usporadúvané SSQA "/>
    <n v="2"/>
    <m/>
    <m/>
    <m/>
    <n v="2"/>
    <m/>
  </r>
  <r>
    <d v="2024-09-08T00:00:00"/>
    <s v="S_SSQA"/>
    <x v="6"/>
    <s v="Sústredenia usporadúvané SSQA "/>
    <n v="2"/>
    <m/>
    <m/>
    <m/>
    <n v="2"/>
    <m/>
  </r>
  <r>
    <d v="2024-09-08T00:00:00"/>
    <s v="S_SSQA"/>
    <x v="7"/>
    <s v="Sústredenia usporadúvané SSQA "/>
    <n v="2"/>
    <m/>
    <m/>
    <m/>
    <n v="2"/>
    <m/>
  </r>
  <r>
    <d v="2024-09-08T00:00:00"/>
    <s v="S_SSQA"/>
    <x v="8"/>
    <s v="Sústredenia usporadúvané SSQA "/>
    <n v="2"/>
    <m/>
    <m/>
    <m/>
    <n v="2"/>
    <m/>
  </r>
  <r>
    <d v="2024-09-08T00:00:00"/>
    <s v="S_SSQA"/>
    <x v="9"/>
    <s v="Sústredenia usporadúvané SSQA "/>
    <n v="2"/>
    <m/>
    <m/>
    <m/>
    <n v="2"/>
    <m/>
  </r>
  <r>
    <d v="2024-09-08T00:00:00"/>
    <s v="S_SSQA"/>
    <x v="10"/>
    <s v="Sústredenia usporadúvané SSQA "/>
    <n v="2"/>
    <m/>
    <m/>
    <m/>
    <n v="2"/>
    <m/>
  </r>
  <r>
    <d v="2024-09-08T00:00:00"/>
    <s v="S_SSQA"/>
    <x v="11"/>
    <s v="Sústredenia usporadúvané SSQA "/>
    <n v="2"/>
    <m/>
    <m/>
    <m/>
    <n v="2"/>
    <m/>
  </r>
  <r>
    <d v="2024-09-08T00:00:00"/>
    <s v="S_SSQA"/>
    <x v="12"/>
    <s v="Sústredenia usporadúvané SSQA "/>
    <n v="2"/>
    <m/>
    <m/>
    <m/>
    <n v="2"/>
    <m/>
  </r>
  <r>
    <d v="2024-09-08T00:00:00"/>
    <s v="S_SSQA"/>
    <x v="13"/>
    <s v="Sústredenia usporadúvané SSQA "/>
    <n v="2"/>
    <m/>
    <m/>
    <m/>
    <n v="2"/>
    <m/>
  </r>
  <r>
    <d v="2024-09-08T00:00:00"/>
    <s v="S_SSQA"/>
    <x v="14"/>
    <s v="Sústredenia usporadúvané SSQA "/>
    <n v="2"/>
    <m/>
    <m/>
    <m/>
    <n v="2"/>
    <m/>
  </r>
  <r>
    <d v="2024-09-08T00:00:00"/>
    <s v="S_SSQA"/>
    <x v="15"/>
    <s v="Sústredenia usporadúvané SSQA "/>
    <n v="2"/>
    <m/>
    <m/>
    <m/>
    <n v="2"/>
    <m/>
  </r>
  <r>
    <d v="2024-09-11T00:00:00"/>
    <s v="T_B"/>
    <x v="16"/>
    <s v="Slovenské turnaje kat. B"/>
    <n v="2"/>
    <n v="3"/>
    <m/>
    <n v="2"/>
    <n v="4"/>
    <m/>
  </r>
  <r>
    <d v="2024-09-11T00:00:00"/>
    <s v="T_B"/>
    <x v="17"/>
    <s v="Slovenské turnaje kat. B"/>
    <n v="2"/>
    <n v="19"/>
    <m/>
    <m/>
    <n v="2"/>
    <m/>
  </r>
  <r>
    <d v="2024-09-11T00:00:00"/>
    <s v="T_B"/>
    <x v="0"/>
    <s v="Slovenské turnaje kat. B"/>
    <n v="2"/>
    <n v="12"/>
    <m/>
    <m/>
    <n v="2"/>
    <s v="SCR"/>
  </r>
  <r>
    <d v="2024-09-14T00:00:00"/>
    <s v="JT"/>
    <x v="1"/>
    <s v="Regio"/>
    <n v="4"/>
    <n v="5"/>
    <m/>
    <n v="2"/>
    <n v="6"/>
    <m/>
  </r>
  <r>
    <d v="2024-09-20T00:00:00"/>
    <s v="ESF"/>
    <x v="16"/>
    <s v="ESF"/>
    <n v="8"/>
    <n v="6"/>
    <m/>
    <n v="6"/>
    <n v="14"/>
    <m/>
  </r>
  <r>
    <d v="2024-09-20T00:00:00"/>
    <s v="ESF"/>
    <x v="1"/>
    <s v="ESF"/>
    <n v="8"/>
    <n v="5"/>
    <m/>
    <n v="6"/>
    <n v="14"/>
    <m/>
  </r>
  <r>
    <d v="2024-09-20T00:00:00"/>
    <s v="ESF"/>
    <x v="0"/>
    <s v="ESF"/>
    <n v="8"/>
    <n v="9"/>
    <m/>
    <m/>
    <n v="8"/>
    <m/>
  </r>
  <r>
    <d v="2024-09-20T00:00:00"/>
    <s v="ESF"/>
    <x v="17"/>
    <s v="ESF"/>
    <n v="8"/>
    <n v="13"/>
    <m/>
    <m/>
    <n v="8"/>
    <m/>
  </r>
  <r>
    <d v="2024-09-20T00:00:00"/>
    <s v="ESF"/>
    <x v="12"/>
    <s v="ESF"/>
    <n v="8"/>
    <n v="3"/>
    <m/>
    <n v="10"/>
    <n v="18"/>
    <m/>
  </r>
  <r>
    <d v="2024-09-20T00:00:00"/>
    <s v="ESF"/>
    <x v="11"/>
    <s v="ESF"/>
    <n v="8"/>
    <n v="7"/>
    <m/>
    <n v="6"/>
    <n v="14"/>
    <m/>
  </r>
  <r>
    <d v="2024-09-20T00:00:00"/>
    <s v="ESF"/>
    <x v="3"/>
    <s v="ESF"/>
    <n v="8"/>
    <n v="4"/>
    <m/>
    <n v="6"/>
    <n v="14"/>
    <m/>
  </r>
  <r>
    <d v="2024-09-28T00:00:00"/>
    <s v="T_A"/>
    <x v="16"/>
    <s v="Slovenské turnaje kat. A"/>
    <n v="2"/>
    <n v="8"/>
    <m/>
    <n v="1"/>
    <n v="3"/>
    <m/>
  </r>
  <r>
    <d v="2024-09-28T00:00:00"/>
    <s v="T_A"/>
    <x v="17"/>
    <s v="Slovenské turnaje kat. A"/>
    <n v="2"/>
    <n v="33"/>
    <m/>
    <m/>
    <n v="2"/>
    <m/>
  </r>
  <r>
    <d v="2024-09-28T00:00:00"/>
    <s v="T_A"/>
    <x v="0"/>
    <s v="Slovenské turnaje kat. A"/>
    <n v="2"/>
    <n v="27"/>
    <m/>
    <m/>
    <n v="2"/>
    <m/>
  </r>
  <r>
    <d v="2024-09-29T00:00:00"/>
    <s v="JT"/>
    <x v="11"/>
    <s v="Slovenské Juniorské turnaje"/>
    <n v="2"/>
    <n v="1"/>
    <n v="3"/>
    <n v="1"/>
    <n v="3"/>
    <m/>
  </r>
  <r>
    <d v="2024-09-29T00:00:00"/>
    <s v="JT"/>
    <x v="12"/>
    <s v="Slovenské Juniorské turnaje"/>
    <n v="2"/>
    <n v="2"/>
    <n v="3"/>
    <m/>
    <n v="2"/>
    <m/>
  </r>
  <r>
    <d v="2024-09-29T00:00:00"/>
    <s v="JT"/>
    <x v="18"/>
    <s v="Slovenské Juniorské turnaje"/>
    <n v="2"/>
    <n v="3"/>
    <n v="3"/>
    <m/>
    <n v="2"/>
    <m/>
  </r>
  <r>
    <d v="2024-09-29T00:00:00"/>
    <s v="JT"/>
    <x v="9"/>
    <s v="Slovenské Juniorské turnaje"/>
    <n v="2"/>
    <n v="1"/>
    <n v="3"/>
    <n v="1"/>
    <n v="3"/>
    <m/>
  </r>
  <r>
    <d v="2024-09-29T00:00:00"/>
    <s v="JT"/>
    <x v="13"/>
    <s v="Slovenské Juniorské turnaje"/>
    <n v="2"/>
    <n v="2"/>
    <n v="3"/>
    <m/>
    <n v="2"/>
    <m/>
  </r>
  <r>
    <d v="2024-09-29T00:00:00"/>
    <s v="JT"/>
    <x v="6"/>
    <s v="Slovenské Juniorské turnaje"/>
    <n v="2"/>
    <n v="3"/>
    <n v="3"/>
    <m/>
    <n v="2"/>
    <m/>
  </r>
  <r>
    <d v="2024-09-29T00:00:00"/>
    <s v="JT"/>
    <x v="3"/>
    <s v="Slovenské Juniorské turnaje"/>
    <n v="2"/>
    <n v="1"/>
    <n v="8"/>
    <n v="6"/>
    <n v="8"/>
    <m/>
  </r>
  <r>
    <d v="2024-09-29T00:00:00"/>
    <s v="JT"/>
    <x v="1"/>
    <s v="Slovenské Juniorské turnaje"/>
    <n v="2"/>
    <n v="2"/>
    <n v="8"/>
    <n v="5"/>
    <n v="7"/>
    <m/>
  </r>
  <r>
    <d v="2024-09-29T00:00:00"/>
    <s v="JT"/>
    <x v="19"/>
    <s v="Slovenské Juniorské turnaje"/>
    <n v="2"/>
    <n v="3"/>
    <n v="8"/>
    <n v="4"/>
    <n v="6"/>
    <m/>
  </r>
  <r>
    <d v="2024-09-29T00:00:00"/>
    <s v="JT"/>
    <x v="7"/>
    <s v="Slovenské Juniorské turnaje"/>
    <n v="2"/>
    <n v="4"/>
    <n v="8"/>
    <n v="3"/>
    <n v="5"/>
    <m/>
  </r>
  <r>
    <d v="2024-09-29T00:00:00"/>
    <s v="JT"/>
    <x v="14"/>
    <s v="Slovenské Juniorské turnaje"/>
    <n v="2"/>
    <n v="5"/>
    <n v="8"/>
    <n v="2"/>
    <n v="4"/>
    <m/>
  </r>
  <r>
    <d v="2024-09-29T00:00:00"/>
    <s v="JT"/>
    <x v="15"/>
    <s v="Slovenské Juniorské turnaje"/>
    <n v="2"/>
    <n v="6"/>
    <n v="8"/>
    <n v="1"/>
    <n v="3"/>
    <m/>
  </r>
  <r>
    <d v="2024-09-29T00:00:00"/>
    <s v="JT"/>
    <x v="2"/>
    <s v="Slovenské Juniorské turnaje"/>
    <n v="2"/>
    <n v="7"/>
    <n v="8"/>
    <m/>
    <n v="2"/>
    <m/>
  </r>
  <r>
    <d v="2024-09-29T00:00:00"/>
    <s v="JT"/>
    <x v="20"/>
    <s v="Slovenské Juniorské turnaje"/>
    <n v="2"/>
    <n v="8"/>
    <n v="8"/>
    <m/>
    <n v="2"/>
    <m/>
  </r>
  <r>
    <d v="2024-10-12T00:00:00"/>
    <s v="Liga"/>
    <x v="0"/>
    <s v="Slovenské turnaje kat. B"/>
    <n v="2"/>
    <m/>
    <m/>
    <m/>
    <n v="2"/>
    <m/>
  </r>
  <r>
    <d v="2024-10-12T00:00:00"/>
    <s v="Liga"/>
    <x v="17"/>
    <s v="Slovenské turnaje kat. A"/>
    <n v="2"/>
    <m/>
    <m/>
    <m/>
    <n v="2"/>
    <m/>
  </r>
  <r>
    <d v="2024-10-13T00:00:00"/>
    <s v="Liga"/>
    <x v="6"/>
    <s v="Slovenské turnaje kat. B"/>
    <n v="2"/>
    <m/>
    <m/>
    <m/>
    <n v="2"/>
    <m/>
  </r>
  <r>
    <d v="2024-10-13T00:00:00"/>
    <s v="Liga"/>
    <x v="5"/>
    <s v="Slovenské turnaje kat. B"/>
    <n v="2"/>
    <m/>
    <m/>
    <m/>
    <n v="2"/>
    <m/>
  </r>
  <r>
    <d v="2024-10-17T00:00:00"/>
    <s v="T_D"/>
    <x v="16"/>
    <s v="Regio"/>
    <n v="4"/>
    <n v="2"/>
    <m/>
    <n v="10"/>
    <n v="14"/>
    <m/>
  </r>
  <r>
    <d v="2024-10-26T00:00:00"/>
    <s v="JT"/>
    <x v="1"/>
    <s v="Regio"/>
    <n v="4"/>
    <n v="1"/>
    <m/>
    <n v="16"/>
    <n v="20"/>
    <m/>
  </r>
  <r>
    <d v="2024-10-26T00:00:00"/>
    <s v="JT"/>
    <x v="0"/>
    <s v="Regio"/>
    <n v="4"/>
    <n v="13"/>
    <m/>
    <n v="0"/>
    <n v="4"/>
    <m/>
  </r>
  <r>
    <d v="2024-10-26T00:00:00"/>
    <s v="T_A"/>
    <x v="16"/>
    <s v="Slovenské turnaje kat. A"/>
    <n v="2"/>
    <n v="13"/>
    <m/>
    <m/>
    <n v="2"/>
    <m/>
  </r>
  <r>
    <d v="2024-10-26T00:00:00"/>
    <s v="T_A"/>
    <x v="17"/>
    <s v="Slovenské turnaje kat. A"/>
    <n v="2"/>
    <n v="30"/>
    <m/>
    <m/>
    <n v="2"/>
    <m/>
  </r>
  <r>
    <d v="2024-11-02T00:00:00"/>
    <s v="T_B"/>
    <x v="16"/>
    <s v="Regio"/>
    <n v="4"/>
    <n v="18"/>
    <m/>
    <m/>
    <n v="4"/>
    <m/>
  </r>
  <r>
    <d v="2024-11-07T00:00:00"/>
    <s v="ESF"/>
    <x v="16"/>
    <s v="ESF"/>
    <n v="8"/>
    <m/>
    <m/>
    <m/>
    <n v="8"/>
    <m/>
  </r>
  <r>
    <d v="2024-11-07T00:00:00"/>
    <s v="ESF"/>
    <x v="0"/>
    <s v="ESF"/>
    <n v="8"/>
    <m/>
    <m/>
    <m/>
    <n v="8"/>
    <m/>
  </r>
  <r>
    <d v="2024-11-07T00:00:00"/>
    <s v="ESF"/>
    <x v="11"/>
    <s v="ESF"/>
    <n v="8"/>
    <n v="23"/>
    <m/>
    <m/>
    <n v="8"/>
    <m/>
  </r>
  <r>
    <d v="2024-11-07T00:00:00"/>
    <s v="ESF"/>
    <x v="12"/>
    <s v="ESF"/>
    <n v="8"/>
    <n v="7"/>
    <m/>
    <n v="6"/>
    <n v="14"/>
    <m/>
  </r>
  <r>
    <d v="2024-11-09T00:00:00"/>
    <s v="JT"/>
    <x v="1"/>
    <s v="Regio"/>
    <n v="4"/>
    <n v="3"/>
    <m/>
    <n v="6"/>
    <n v="10"/>
    <m/>
  </r>
  <r>
    <d v="2024-11-15T00:00:00"/>
    <s v="JT"/>
    <x v="1"/>
    <s v="Regio"/>
    <n v="4"/>
    <n v="15"/>
    <m/>
    <m/>
    <n v="4"/>
    <m/>
  </r>
  <r>
    <d v="2024-11-15T00:00:00"/>
    <s v="JT"/>
    <x v="14"/>
    <s v="Regio"/>
    <n v="4"/>
    <n v="18"/>
    <m/>
    <m/>
    <n v="4"/>
    <m/>
  </r>
  <r>
    <d v="2024-11-15T00:00:00"/>
    <s v="JT"/>
    <x v="19"/>
    <s v="Regio"/>
    <n v="4"/>
    <n v="21"/>
    <m/>
    <m/>
    <n v="4"/>
    <m/>
  </r>
  <r>
    <d v="2024-11-15T00:00:00"/>
    <s v="JT"/>
    <x v="13"/>
    <s v="Regio"/>
    <n v="4"/>
    <n v="22"/>
    <m/>
    <m/>
    <n v="4"/>
    <m/>
  </r>
  <r>
    <d v="2024-11-15T00:00:00"/>
    <s v="JT"/>
    <x v="0"/>
    <s v="Regio"/>
    <n v="4"/>
    <n v="2"/>
    <m/>
    <n v="10"/>
    <n v="14"/>
    <m/>
  </r>
  <r>
    <d v="2024-11-15T00:00:00"/>
    <s v="JT"/>
    <x v="12"/>
    <s v="Regio"/>
    <n v="4"/>
    <n v="8"/>
    <m/>
    <n v="2"/>
    <n v="6"/>
    <m/>
  </r>
  <r>
    <d v="2024-11-15T00:00:00"/>
    <s v="JT"/>
    <x v="11"/>
    <s v="Regio"/>
    <n v="4"/>
    <n v="3"/>
    <m/>
    <n v="6"/>
    <n v="10"/>
    <m/>
  </r>
  <r>
    <d v="2024-11-16T00:00:00"/>
    <s v="T_A"/>
    <x v="0"/>
    <s v="Slovenské turnaje kat. A"/>
    <n v="2"/>
    <n v="20"/>
    <m/>
    <m/>
    <n v="2"/>
    <m/>
  </r>
  <r>
    <d v="2024-11-17T00:00:00"/>
    <s v="JT"/>
    <x v="1"/>
    <s v="Slovenské Juniorské turnaje"/>
    <n v="2"/>
    <n v="1"/>
    <n v="9"/>
    <n v="7"/>
    <n v="9"/>
    <m/>
  </r>
  <r>
    <d v="2024-11-17T00:00:00"/>
    <s v="JT"/>
    <x v="13"/>
    <s v="Slovenské Juniorské turnaje"/>
    <n v="2"/>
    <n v="2"/>
    <n v="9"/>
    <n v="6"/>
    <n v="8"/>
    <m/>
  </r>
  <r>
    <d v="2024-11-17T00:00:00"/>
    <s v="JT"/>
    <x v="3"/>
    <s v="Slovenské Juniorské turnaje"/>
    <n v="2"/>
    <n v="3"/>
    <n v="9"/>
    <n v="5"/>
    <n v="7"/>
    <m/>
  </r>
  <r>
    <d v="2024-11-17T00:00:00"/>
    <s v="JT"/>
    <x v="14"/>
    <s v="Slovenské Juniorské turnaje"/>
    <n v="2"/>
    <n v="4"/>
    <n v="9"/>
    <n v="4"/>
    <n v="6"/>
    <m/>
  </r>
  <r>
    <d v="2024-11-17T00:00:00"/>
    <s v="JT"/>
    <x v="19"/>
    <s v="Slovenské Juniorské turnaje"/>
    <n v="2"/>
    <n v="5"/>
    <n v="9"/>
    <n v="3"/>
    <n v="5"/>
    <m/>
  </r>
  <r>
    <d v="2024-11-17T00:00:00"/>
    <s v="JT"/>
    <x v="21"/>
    <s v="Slovenské Juniorské turnaje"/>
    <n v="2"/>
    <n v="6"/>
    <n v="9"/>
    <n v="2"/>
    <n v="4"/>
    <m/>
  </r>
  <r>
    <d v="2024-11-17T00:00:00"/>
    <s v="JT"/>
    <x v="2"/>
    <s v="Slovenské Juniorské turnaje"/>
    <n v="2"/>
    <n v="7"/>
    <n v="9"/>
    <n v="1"/>
    <n v="3"/>
    <m/>
  </r>
  <r>
    <d v="2024-11-17T00:00:00"/>
    <s v="JT"/>
    <x v="15"/>
    <s v="Slovenské Juniorské turnaje"/>
    <n v="2"/>
    <n v="8"/>
    <n v="9"/>
    <m/>
    <n v="2"/>
    <m/>
  </r>
  <r>
    <d v="2024-11-17T00:00:00"/>
    <s v="JT"/>
    <x v="4"/>
    <s v="Slovenské Juniorské turnaje"/>
    <n v="2"/>
    <n v="9"/>
    <n v="9"/>
    <m/>
    <n v="2"/>
    <m/>
  </r>
  <r>
    <d v="2024-11-17T00:00:00"/>
    <s v="JT"/>
    <x v="11"/>
    <s v="Slovenské Juniorské turnaje"/>
    <n v="2"/>
    <n v="1"/>
    <n v="5"/>
    <n v="3"/>
    <n v="5"/>
    <m/>
  </r>
  <r>
    <d v="2024-11-17T00:00:00"/>
    <s v="JT"/>
    <x v="12"/>
    <s v="Slovenské Juniorské turnaje"/>
    <n v="2"/>
    <n v="2"/>
    <n v="5"/>
    <n v="2"/>
    <n v="4"/>
    <m/>
  </r>
  <r>
    <d v="2024-11-17T00:00:00"/>
    <s v="JT"/>
    <x v="22"/>
    <s v="Slovenské Juniorské turnaje"/>
    <n v="2"/>
    <n v="3"/>
    <n v="5"/>
    <n v="1"/>
    <n v="3"/>
    <m/>
  </r>
  <r>
    <d v="2024-11-17T00:00:00"/>
    <s v="JT"/>
    <x v="23"/>
    <s v="Slovenské Juniorské turnaje"/>
    <n v="2"/>
    <n v="4"/>
    <n v="5"/>
    <m/>
    <n v="2"/>
    <m/>
  </r>
  <r>
    <d v="2024-11-17T00:00:00"/>
    <s v="JT"/>
    <x v="24"/>
    <s v="Slovenské Juniorské turnaje"/>
    <n v="2"/>
    <n v="5"/>
    <n v="5"/>
    <m/>
    <n v="2"/>
    <m/>
  </r>
  <r>
    <d v="2024-11-23T00:00:00"/>
    <s v="Liga"/>
    <x v="16"/>
    <s v="Slovenské turnaje kat. A"/>
    <n v="2"/>
    <m/>
    <m/>
    <m/>
    <n v="2"/>
    <m/>
  </r>
  <r>
    <d v="2024-11-23T00:00:00"/>
    <s v="Liga"/>
    <x v="0"/>
    <s v="Slovenské turnaje kat. B"/>
    <n v="2"/>
    <m/>
    <m/>
    <m/>
    <n v="2"/>
    <m/>
  </r>
  <r>
    <d v="2024-11-23T00:00:00"/>
    <s v="Liga"/>
    <x v="17"/>
    <s v="Slovenské turnaje kat. B"/>
    <n v="2"/>
    <m/>
    <m/>
    <m/>
    <n v="2"/>
    <m/>
  </r>
  <r>
    <d v="2024-11-23T00:00:00"/>
    <s v="JT"/>
    <x v="1"/>
    <s v="Regio"/>
    <n v="4"/>
    <n v="1"/>
    <m/>
    <n v="16"/>
    <n v="20"/>
    <m/>
  </r>
  <r>
    <d v="2024-11-23T00:00:00"/>
    <s v="JT"/>
    <x v="12"/>
    <s v="Regio"/>
    <n v="4"/>
    <n v="9"/>
    <m/>
    <m/>
    <n v="4"/>
    <m/>
  </r>
  <r>
    <d v="2024-11-23T00:00:00"/>
    <s v="JT"/>
    <x v="11"/>
    <s v="Regio"/>
    <n v="4"/>
    <n v="5"/>
    <m/>
    <n v="2"/>
    <n v="6"/>
    <m/>
  </r>
  <r>
    <d v="2024-12-21T00:00:00"/>
    <s v="JT"/>
    <x v="12"/>
    <s v="Regio"/>
    <n v="4"/>
    <n v="1"/>
    <m/>
    <n v="16"/>
    <n v="20"/>
    <m/>
  </r>
  <r>
    <d v="2024-12-21T00:00:00"/>
    <s v="JT"/>
    <x v="11"/>
    <s v="Regio"/>
    <n v="4"/>
    <n v="1"/>
    <m/>
    <n v="16"/>
    <n v="20"/>
    <m/>
  </r>
  <r>
    <d v="2024-12-21T00:00:00"/>
    <s v="T_B"/>
    <x v="0"/>
    <s v="Slovenské turnaje kat. B"/>
    <n v="2"/>
    <n v="13"/>
    <m/>
    <m/>
    <n v="2"/>
    <m/>
  </r>
  <r>
    <d v="2024-12-21T00:00:00"/>
    <s v="T_B"/>
    <x v="5"/>
    <s v="Slovenské turnaje kat. B"/>
    <n v="2"/>
    <n v="19"/>
    <m/>
    <m/>
    <n v="2"/>
    <m/>
  </r>
  <r>
    <d v="2024-12-21T00:00:00"/>
    <s v="JT"/>
    <x v="5"/>
    <s v="Slovenské Juniorské turnaje"/>
    <n v="2"/>
    <n v="1"/>
    <n v="1"/>
    <m/>
    <n v="2"/>
    <m/>
  </r>
  <r>
    <d v="2024-12-21T00:00:00"/>
    <s v="JT"/>
    <x v="10"/>
    <s v="Slovenské Juniorské turnaje"/>
    <n v="2"/>
    <n v="1"/>
    <n v="3"/>
    <n v="1"/>
    <n v="3"/>
    <m/>
  </r>
  <r>
    <d v="2024-12-21T00:00:00"/>
    <s v="JT"/>
    <x v="25"/>
    <s v="Slovenské Juniorské turnaje"/>
    <n v="2"/>
    <n v="2"/>
    <n v="3"/>
    <m/>
    <n v="2"/>
    <m/>
  </r>
  <r>
    <d v="2024-12-21T00:00:00"/>
    <s v="JT"/>
    <x v="18"/>
    <s v="Slovenské Juniorské turnaje"/>
    <n v="2"/>
    <n v="3"/>
    <n v="3"/>
    <m/>
    <n v="2"/>
    <m/>
  </r>
  <r>
    <d v="2024-12-21T00:00:00"/>
    <s v="JT"/>
    <x v="26"/>
    <s v="Slovenské Juniorské turnaje"/>
    <n v="2"/>
    <n v="1"/>
    <n v="1"/>
    <m/>
    <n v="2"/>
    <m/>
  </r>
  <r>
    <d v="2024-12-21T00:00:00"/>
    <s v="JT"/>
    <x v="6"/>
    <s v="Slovenské Juniorské turnaje"/>
    <n v="2"/>
    <n v="1"/>
    <n v="2"/>
    <m/>
    <n v="2"/>
    <m/>
  </r>
  <r>
    <d v="2024-12-21T00:00:00"/>
    <s v="JT"/>
    <x v="27"/>
    <s v="Slovenské Juniorské turnaje"/>
    <n v="2"/>
    <n v="2"/>
    <n v="2"/>
    <m/>
    <n v="2"/>
    <m/>
  </r>
  <r>
    <d v="2024-12-21T00:00:00"/>
    <s v="JT"/>
    <x v="1"/>
    <s v="Slovenské Juniorské turnaje"/>
    <n v="2"/>
    <n v="1"/>
    <n v="3"/>
    <n v="1"/>
    <n v="3"/>
    <m/>
  </r>
  <r>
    <d v="2024-12-21T00:00:00"/>
    <s v="JT"/>
    <x v="7"/>
    <s v="Slovenské Juniorské turnaje"/>
    <n v="2"/>
    <n v="2"/>
    <n v="3"/>
    <m/>
    <n v="2"/>
    <m/>
  </r>
  <r>
    <d v="2024-12-21T00:00:00"/>
    <s v="JT"/>
    <x v="28"/>
    <s v="Slovenské Juniorské turnaje"/>
    <n v="2"/>
    <n v="3"/>
    <n v="3"/>
    <m/>
    <n v="2"/>
    <m/>
  </r>
  <r>
    <d v="2024-12-21T00:00:00"/>
    <s v="JT"/>
    <x v="8"/>
    <s v="Slovenské Juniorské turnaje"/>
    <n v="2"/>
    <n v="1"/>
    <n v="1"/>
    <m/>
    <n v="2"/>
    <m/>
  </r>
  <r>
    <d v="2024-12-21T00:00:00"/>
    <s v="JT"/>
    <x v="29"/>
    <s v="Slovenské Juniorské turnaje"/>
    <n v="2"/>
    <n v="1"/>
    <n v="4"/>
    <n v="2"/>
    <n v="4"/>
    <m/>
  </r>
  <r>
    <d v="2024-12-21T00:00:00"/>
    <s v="JT"/>
    <x v="30"/>
    <s v="Slovenské Juniorské turnaje"/>
    <n v="2"/>
    <n v="2"/>
    <n v="4"/>
    <n v="1"/>
    <n v="3"/>
    <m/>
  </r>
  <r>
    <d v="2024-12-21T00:00:00"/>
    <s v="JT"/>
    <x v="31"/>
    <s v="Slovenské Juniorské turnaje"/>
    <n v="2"/>
    <n v="3"/>
    <n v="4"/>
    <m/>
    <n v="2"/>
    <m/>
  </r>
  <r>
    <d v="2024-12-21T00:00:00"/>
    <s v="JT"/>
    <x v="32"/>
    <s v="Slovenské Juniorské turnaje"/>
    <n v="2"/>
    <n v="4"/>
    <n v="4"/>
    <m/>
    <n v="2"/>
    <m/>
  </r>
  <r>
    <d v="2025-01-11T00:00:00"/>
    <s v="JT"/>
    <x v="1"/>
    <s v="Regio"/>
    <n v="4"/>
    <n v="1"/>
    <m/>
    <n v="16"/>
    <n v="20"/>
    <m/>
  </r>
  <r>
    <d v="2025-01-11T00:00:00"/>
    <s v="T_B"/>
    <x v="17"/>
    <s v="Slovenské turnaje kat. B"/>
    <n v="2"/>
    <n v="5"/>
    <m/>
    <n v="1"/>
    <n v="3"/>
    <m/>
  </r>
  <r>
    <d v="2025-01-19T00:00:00"/>
    <s v="ESF"/>
    <x v="1"/>
    <s v="ESF"/>
    <n v="8"/>
    <n v="3"/>
    <m/>
    <n v="10"/>
    <n v="18"/>
    <m/>
  </r>
  <r>
    <d v="2025-01-19T00:00:00"/>
    <s v="ESF"/>
    <x v="12"/>
    <s v="ESF"/>
    <n v="8"/>
    <n v="7"/>
    <m/>
    <n v="6"/>
    <n v="14"/>
    <m/>
  </r>
  <r>
    <d v="2025-01-19T00:00:00"/>
    <s v="ESF"/>
    <x v="11"/>
    <s v="ESF"/>
    <n v="8"/>
    <n v="15"/>
    <m/>
    <m/>
    <n v="8"/>
    <m/>
  </r>
  <r>
    <d v="2025-01-19T00:00:00"/>
    <s v="ESF"/>
    <x v="0"/>
    <s v="ESF"/>
    <n v="8"/>
    <n v="57"/>
    <m/>
    <m/>
    <n v="8"/>
    <m/>
  </r>
  <r>
    <d v="2025-01-19T00:00:00"/>
    <s v="ESF"/>
    <x v="16"/>
    <s v="ESF"/>
    <n v="8"/>
    <n v="27"/>
    <m/>
    <m/>
    <n v="8"/>
    <m/>
  </r>
  <r>
    <d v="2025-01-25T00:00:00"/>
    <s v="T_A"/>
    <x v="16"/>
    <s v="Slovenské turnaje kat. A"/>
    <n v="2"/>
    <n v="21"/>
    <m/>
    <m/>
    <n v="2"/>
    <m/>
  </r>
  <r>
    <d v="2025-01-25T00:00:00"/>
    <s v="T_A"/>
    <x v="5"/>
    <s v="Slovenské turnaje kat. A"/>
    <n v="2"/>
    <n v="49"/>
    <m/>
    <m/>
    <n v="2"/>
    <m/>
  </r>
  <r>
    <d v="2025-01-26T00:00:00"/>
    <s v="T_B"/>
    <x v="16"/>
    <s v="Regio"/>
    <n v="4"/>
    <m/>
    <m/>
    <m/>
    <n v="4"/>
    <m/>
  </r>
  <r>
    <d v="2025-01-26T00:00:00"/>
    <s v="JT"/>
    <x v="33"/>
    <s v="Slovenské Juniorské turnaje"/>
    <n v="2"/>
    <n v="1"/>
    <n v="2"/>
    <m/>
    <n v="2"/>
    <m/>
  </r>
  <r>
    <d v="2025-01-26T00:00:00"/>
    <s v="JT"/>
    <x v="34"/>
    <s v="Slovenské Juniorské turnaje"/>
    <n v="2"/>
    <n v="2"/>
    <n v="2"/>
    <m/>
    <n v="2"/>
    <m/>
  </r>
  <r>
    <d v="2025-01-26T00:00:00"/>
    <s v="JT"/>
    <x v="10"/>
    <s v="Slovenské Juniorské turnaje"/>
    <n v="2"/>
    <n v="1"/>
    <n v="4"/>
    <n v="2"/>
    <n v="4"/>
    <m/>
  </r>
  <r>
    <d v="2025-01-26T00:00:00"/>
    <s v="JT"/>
    <x v="23"/>
    <s v="Slovenské Juniorské turnaje"/>
    <n v="2"/>
    <n v="2"/>
    <n v="4"/>
    <n v="1"/>
    <n v="3"/>
    <m/>
  </r>
  <r>
    <d v="2025-01-26T00:00:00"/>
    <s v="JT"/>
    <x v="35"/>
    <s v="Slovenské Juniorské turnaje"/>
    <n v="2"/>
    <n v="3"/>
    <n v="4"/>
    <m/>
    <n v="2"/>
    <m/>
  </r>
  <r>
    <d v="2025-01-26T00:00:00"/>
    <s v="JT"/>
    <x v="36"/>
    <s v="Slovenské Juniorské turnaje"/>
    <n v="2"/>
    <n v="4"/>
    <n v="4"/>
    <m/>
    <n v="2"/>
    <m/>
  </r>
  <r>
    <d v="2025-01-26T00:00:00"/>
    <s v="JT"/>
    <x v="8"/>
    <s v="Slovenské Juniorské turnaje"/>
    <n v="2"/>
    <n v="1"/>
    <n v="6"/>
    <n v="4"/>
    <n v="6"/>
    <m/>
  </r>
  <r>
    <d v="2025-01-26T00:00:00"/>
    <s v="JT"/>
    <x v="37"/>
    <s v="Slovenské Juniorské turnaje"/>
    <n v="2"/>
    <n v="2"/>
    <n v="6"/>
    <n v="3"/>
    <n v="5"/>
    <m/>
  </r>
  <r>
    <d v="2025-01-26T00:00:00"/>
    <s v="JT"/>
    <x v="38"/>
    <s v="Slovenské Juniorské turnaje"/>
    <n v="2"/>
    <n v="3"/>
    <n v="6"/>
    <n v="2"/>
    <n v="4"/>
    <m/>
  </r>
  <r>
    <d v="2025-01-26T00:00:00"/>
    <s v="JT"/>
    <x v="39"/>
    <s v="Slovenské Juniorské turnaje"/>
    <n v="2"/>
    <n v="4"/>
    <n v="6"/>
    <n v="1"/>
    <n v="3"/>
    <m/>
  </r>
  <r>
    <d v="2025-01-26T00:00:00"/>
    <s v="JT"/>
    <x v="40"/>
    <s v="Slovenské Juniorské turnaje"/>
    <n v="2"/>
    <n v="5"/>
    <n v="6"/>
    <m/>
    <n v="2"/>
    <m/>
  </r>
  <r>
    <d v="2025-01-26T00:00:00"/>
    <s v="JT"/>
    <x v="41"/>
    <s v="Slovenské Juniorské turnaje"/>
    <n v="2"/>
    <n v="6"/>
    <n v="6"/>
    <m/>
    <n v="2"/>
    <m/>
  </r>
  <r>
    <d v="2025-01-26T00:00:00"/>
    <s v="JT"/>
    <x v="1"/>
    <s v="Slovenské Juniorské turnaje"/>
    <n v="2"/>
    <n v="1"/>
    <n v="9"/>
    <n v="7"/>
    <n v="9"/>
    <m/>
  </r>
  <r>
    <d v="2025-01-26T00:00:00"/>
    <s v="JT"/>
    <x v="14"/>
    <s v="Slovenské Juniorské turnaje"/>
    <n v="2"/>
    <n v="2"/>
    <n v="9"/>
    <n v="6"/>
    <n v="8"/>
    <m/>
  </r>
  <r>
    <d v="2025-01-26T00:00:00"/>
    <s v="JT"/>
    <x v="19"/>
    <s v="Slovenské Juniorské turnaje"/>
    <n v="2"/>
    <n v="3"/>
    <n v="9"/>
    <n v="5"/>
    <n v="7"/>
    <m/>
  </r>
  <r>
    <d v="2025-01-26T00:00:00"/>
    <s v="JT"/>
    <x v="20"/>
    <s v="Slovenské Juniorské turnaje"/>
    <n v="2"/>
    <n v="4"/>
    <n v="9"/>
    <n v="4"/>
    <n v="6"/>
    <m/>
  </r>
  <r>
    <d v="2025-01-26T00:00:00"/>
    <s v="JT"/>
    <x v="28"/>
    <s v="Slovenské Juniorské turnaje"/>
    <n v="2"/>
    <n v="5"/>
    <n v="9"/>
    <n v="3"/>
    <n v="5"/>
    <m/>
  </r>
  <r>
    <d v="2025-01-26T00:00:00"/>
    <s v="JT"/>
    <x v="21"/>
    <s v="Slovenské Juniorské turnaje"/>
    <n v="2"/>
    <n v="6"/>
    <n v="9"/>
    <n v="2"/>
    <n v="4"/>
    <m/>
  </r>
  <r>
    <d v="2025-01-26T00:00:00"/>
    <s v="JT"/>
    <x v="42"/>
    <s v="Slovenské Juniorské turnaje"/>
    <n v="2"/>
    <n v="7"/>
    <n v="9"/>
    <n v="1"/>
    <n v="3"/>
    <m/>
  </r>
  <r>
    <d v="2025-01-26T00:00:00"/>
    <s v="JT"/>
    <x v="43"/>
    <s v="Slovenské Juniorské turnaje"/>
    <n v="2"/>
    <n v="8"/>
    <n v="9"/>
    <m/>
    <n v="2"/>
    <m/>
  </r>
  <r>
    <d v="2025-01-26T00:00:00"/>
    <s v="JT"/>
    <x v="4"/>
    <s v="Slovenské Juniorské turnaje"/>
    <n v="2"/>
    <n v="9"/>
    <n v="9"/>
    <m/>
    <n v="2"/>
    <m/>
  </r>
  <r>
    <d v="2025-01-26T00:00:00"/>
    <s v="JT"/>
    <x v="13"/>
    <s v="Slovenské Juniorské turnaje"/>
    <n v="2"/>
    <n v="1"/>
    <n v="4"/>
    <n v="2"/>
    <n v="4"/>
    <m/>
  </r>
  <r>
    <d v="2025-01-26T00:00:00"/>
    <s v="JT"/>
    <x v="6"/>
    <s v="Slovenské Juniorské turnaje"/>
    <n v="2"/>
    <n v="2"/>
    <n v="4"/>
    <n v="1"/>
    <n v="3"/>
    <m/>
  </r>
  <r>
    <d v="2025-01-26T00:00:00"/>
    <s v="JT"/>
    <x v="44"/>
    <s v="Slovenské Juniorské turnaje"/>
    <n v="2"/>
    <n v="3"/>
    <n v="4"/>
    <m/>
    <n v="2"/>
    <m/>
  </r>
  <r>
    <d v="2025-01-26T00:00:00"/>
    <s v="JT"/>
    <x v="45"/>
    <s v="Slovenské Juniorské turnaje"/>
    <n v="2"/>
    <n v="4"/>
    <n v="4"/>
    <m/>
    <n v="2"/>
    <m/>
  </r>
  <r>
    <d v="2025-01-26T00:00:00"/>
    <s v="JT"/>
    <x v="12"/>
    <s v="Slovenské Juniorské turnaje"/>
    <n v="2"/>
    <n v="1"/>
    <n v="5"/>
    <n v="3"/>
    <n v="5"/>
    <m/>
  </r>
  <r>
    <d v="2025-01-26T00:00:00"/>
    <s v="JT"/>
    <x v="11"/>
    <s v="Slovenské Juniorské turnaje"/>
    <n v="2"/>
    <n v="2"/>
    <n v="5"/>
    <n v="2"/>
    <n v="4"/>
    <m/>
  </r>
  <r>
    <d v="2025-01-26T00:00:00"/>
    <s v="JT"/>
    <x v="5"/>
    <s v="Slovenské Juniorské turnaje"/>
    <n v="2"/>
    <n v="3"/>
    <n v="5"/>
    <n v="1"/>
    <n v="3"/>
    <m/>
  </r>
  <r>
    <d v="2025-01-26T00:00:00"/>
    <s v="JT"/>
    <x v="24"/>
    <s v="Slovenské Juniorské turnaje"/>
    <n v="2"/>
    <n v="4"/>
    <n v="5"/>
    <m/>
    <n v="2"/>
    <m/>
  </r>
  <r>
    <d v="2025-01-26T00:00:00"/>
    <s v="JT"/>
    <x v="18"/>
    <s v="Slovenské Juniorské turnaje"/>
    <n v="2"/>
    <n v="5"/>
    <n v="5"/>
    <m/>
    <n v="2"/>
    <m/>
  </r>
  <r>
    <d v="2025-02-01T00:00:00"/>
    <s v="JT"/>
    <x v="12"/>
    <s v="Regio"/>
    <n v="4"/>
    <n v="1"/>
    <m/>
    <n v="16"/>
    <n v="20"/>
    <m/>
  </r>
  <r>
    <d v="2025-02-01T00:00:00"/>
    <s v="JT"/>
    <x v="11"/>
    <s v="Regio"/>
    <n v="4"/>
    <n v="2"/>
    <m/>
    <n v="10"/>
    <n v="14"/>
    <m/>
  </r>
  <r>
    <d v="2025-02-07T00:00:00"/>
    <s v="JT"/>
    <x v="12"/>
    <s v="Regio"/>
    <n v="4"/>
    <n v="5"/>
    <m/>
    <n v="2"/>
    <n v="6"/>
    <m/>
  </r>
  <r>
    <d v="2025-02-07T00:00:00"/>
    <s v="JT"/>
    <x v="11"/>
    <s v="Regio"/>
    <n v="4"/>
    <n v="4"/>
    <m/>
    <n v="2"/>
    <n v="6"/>
    <m/>
  </r>
  <r>
    <d v="2025-02-07T00:00:00"/>
    <s v="JT"/>
    <x v="14"/>
    <s v="Regio"/>
    <n v="4"/>
    <n v="10"/>
    <m/>
    <m/>
    <n v="4"/>
    <m/>
  </r>
  <r>
    <d v="2025-02-07T00:00:00"/>
    <s v="JT"/>
    <x v="13"/>
    <s v="Regio"/>
    <n v="4"/>
    <n v="9"/>
    <m/>
    <m/>
    <n v="4"/>
    <m/>
  </r>
  <r>
    <d v="2025-02-07T00:00:00"/>
    <s v="JT"/>
    <x v="15"/>
    <s v="Regio"/>
    <n v="4"/>
    <n v="14"/>
    <m/>
    <m/>
    <n v="4"/>
    <m/>
  </r>
  <r>
    <d v="2025-02-23T00:00:00"/>
    <s v="JT"/>
    <x v="1"/>
    <s v="Slovenské Juniorské turnaje"/>
    <n v="2"/>
    <n v="1"/>
    <n v="10"/>
    <n v="8"/>
    <n v="10"/>
    <m/>
  </r>
  <r>
    <d v="2025-02-23T00:00:00"/>
    <s v="JT"/>
    <x v="13"/>
    <s v="Slovenské Juniorské turnaje"/>
    <n v="2"/>
    <n v="2"/>
    <n v="10"/>
    <n v="7"/>
    <n v="9"/>
    <m/>
  </r>
  <r>
    <d v="2025-02-23T00:00:00"/>
    <s v="JT"/>
    <x v="14"/>
    <s v="Slovenské Juniorské turnaje"/>
    <n v="2"/>
    <n v="3"/>
    <n v="10"/>
    <n v="6"/>
    <n v="8"/>
    <m/>
  </r>
  <r>
    <d v="2025-02-23T00:00:00"/>
    <s v="JT"/>
    <x v="21"/>
    <s v="Slovenské Juniorské turnaje"/>
    <n v="2"/>
    <n v="4"/>
    <n v="10"/>
    <n v="5"/>
    <n v="7"/>
    <m/>
  </r>
  <r>
    <d v="2025-02-23T00:00:00"/>
    <s v="JT"/>
    <x v="19"/>
    <s v="Slovenské Juniorské turnaje"/>
    <n v="2"/>
    <n v="5"/>
    <n v="10"/>
    <n v="4"/>
    <n v="6"/>
    <m/>
  </r>
  <r>
    <d v="2025-02-23T00:00:00"/>
    <s v="JT"/>
    <x v="15"/>
    <s v="Slovenské Juniorské turnaje"/>
    <n v="2"/>
    <n v="6"/>
    <n v="10"/>
    <n v="3"/>
    <n v="5"/>
    <m/>
  </r>
  <r>
    <d v="2025-02-23T00:00:00"/>
    <s v="JT"/>
    <x v="23"/>
    <s v="Slovenské Juniorské turnaje"/>
    <n v="2"/>
    <n v="7"/>
    <n v="10"/>
    <n v="2"/>
    <n v="4"/>
    <m/>
  </r>
  <r>
    <d v="2025-02-23T00:00:00"/>
    <s v="JT"/>
    <x v="4"/>
    <s v="Slovenské Juniorské turnaje"/>
    <n v="2"/>
    <n v="8"/>
    <n v="10"/>
    <n v="1"/>
    <n v="3"/>
    <m/>
  </r>
  <r>
    <d v="2025-02-23T00:00:00"/>
    <s v="JT"/>
    <x v="46"/>
    <s v="Slovenské Juniorské turnaje"/>
    <n v="2"/>
    <n v="9"/>
    <n v="10"/>
    <m/>
    <n v="2"/>
    <m/>
  </r>
  <r>
    <d v="2025-02-23T00:00:00"/>
    <s v="JT"/>
    <x v="47"/>
    <s v="Slovenské Juniorské turnaje"/>
    <n v="2"/>
    <n v="10"/>
    <n v="10"/>
    <m/>
    <n v="2"/>
    <m/>
  </r>
  <r>
    <d v="2025-02-23T00:00:00"/>
    <s v="JT"/>
    <x v="11"/>
    <s v="Slovenské Juniorské turnaje"/>
    <n v="2"/>
    <n v="1"/>
    <n v="4"/>
    <n v="2"/>
    <n v="4"/>
    <m/>
  </r>
  <r>
    <d v="2025-02-23T00:00:00"/>
    <s v="JT"/>
    <x v="12"/>
    <s v="Slovenské Juniorské turnaje"/>
    <n v="2"/>
    <n v="2"/>
    <n v="4"/>
    <n v="1"/>
    <n v="3"/>
    <m/>
  </r>
  <r>
    <d v="2025-02-23T00:00:00"/>
    <s v="JT"/>
    <x v="23"/>
    <s v="Slovenské Juniorské turnaje"/>
    <n v="2"/>
    <n v="3"/>
    <n v="4"/>
    <m/>
    <n v="2"/>
    <m/>
  </r>
  <r>
    <d v="2025-02-23T00:00:00"/>
    <s v="JT"/>
    <x v="47"/>
    <s v="Slovenské Juniorské turnaje"/>
    <n v="2"/>
    <n v="4"/>
    <n v="4"/>
    <m/>
    <n v="2"/>
    <m/>
  </r>
  <r>
    <d v="2025-02-01T00:00:00"/>
    <s v="Liga"/>
    <x v="17"/>
    <s v="Slovenské turnaje kat. A"/>
    <n v="2"/>
    <m/>
    <m/>
    <m/>
    <n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CFEBB6-E7DF-F443-B32A-112D06DCC243}" name="PivotTable2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Meno">
  <location ref="N10:O59" firstHeaderRow="1" firstDataRow="1" firstDataCol="1"/>
  <pivotFields count="10">
    <pivotField showAll="0"/>
    <pivotField showAll="0"/>
    <pivotField axis="axisRow" showAll="0" sortType="descending">
      <items count="58">
        <item x="12"/>
        <item m="1" x="49"/>
        <item x="15"/>
        <item x="11"/>
        <item m="1" x="50"/>
        <item x="10"/>
        <item m="1" x="56"/>
        <item m="1" x="53"/>
        <item x="2"/>
        <item x="13"/>
        <item x="16"/>
        <item m="1" x="51"/>
        <item x="14"/>
        <item m="1" x="52"/>
        <item x="3"/>
        <item x="1"/>
        <item x="5"/>
        <item x="17"/>
        <item x="9"/>
        <item m="1" x="54"/>
        <item m="1" x="55"/>
        <item x="20"/>
        <item x="21"/>
        <item x="22"/>
        <item m="1" x="48"/>
        <item x="24"/>
        <item x="0"/>
        <item x="4"/>
        <item x="6"/>
        <item x="7"/>
        <item x="8"/>
        <item x="18"/>
        <item x="19"/>
        <item x="23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numFmtId="3" showAll="0"/>
    <pivotField showAll="0"/>
    <pivotField showAll="0"/>
    <pivotField showAll="0"/>
    <pivotField dataField="1" numFmtId="3" showAll="0"/>
    <pivotField showAll="0"/>
  </pivotFields>
  <rowFields count="1">
    <field x="2"/>
  </rowFields>
  <rowItems count="49">
    <i>
      <x v="15"/>
    </i>
    <i>
      <x/>
    </i>
    <i>
      <x v="3"/>
    </i>
    <i>
      <x v="10"/>
    </i>
    <i>
      <x v="26"/>
    </i>
    <i>
      <x v="12"/>
    </i>
    <i>
      <x v="9"/>
    </i>
    <i>
      <x v="14"/>
    </i>
    <i>
      <x v="32"/>
    </i>
    <i>
      <x v="17"/>
    </i>
    <i>
      <x v="2"/>
    </i>
    <i>
      <x v="22"/>
    </i>
    <i>
      <x v="16"/>
    </i>
    <i>
      <x v="28"/>
    </i>
    <i>
      <x v="33"/>
    </i>
    <i>
      <x v="30"/>
    </i>
    <i>
      <x v="27"/>
    </i>
    <i>
      <x v="29"/>
    </i>
    <i>
      <x v="5"/>
    </i>
    <i>
      <x v="21"/>
    </i>
    <i>
      <x v="8"/>
    </i>
    <i>
      <x v="37"/>
    </i>
    <i>
      <x v="31"/>
    </i>
    <i>
      <x v="46"/>
    </i>
    <i>
      <x v="18"/>
    </i>
    <i>
      <x v="25"/>
    </i>
    <i>
      <x v="47"/>
    </i>
    <i>
      <x v="38"/>
    </i>
    <i>
      <x v="56"/>
    </i>
    <i>
      <x v="51"/>
    </i>
    <i>
      <x v="23"/>
    </i>
    <i>
      <x v="39"/>
    </i>
    <i>
      <x v="48"/>
    </i>
    <i>
      <x v="53"/>
    </i>
    <i>
      <x v="40"/>
    </i>
    <i>
      <x v="55"/>
    </i>
    <i>
      <x v="49"/>
    </i>
    <i>
      <x v="41"/>
    </i>
    <i>
      <x v="42"/>
    </i>
    <i>
      <x v="50"/>
    </i>
    <i>
      <x v="35"/>
    </i>
    <i>
      <x v="52"/>
    </i>
    <i>
      <x v="44"/>
    </i>
    <i>
      <x v="54"/>
    </i>
    <i>
      <x v="45"/>
    </i>
    <i>
      <x v="34"/>
    </i>
    <i>
      <x v="36"/>
    </i>
    <i>
      <x v="43"/>
    </i>
    <i t="grand">
      <x/>
    </i>
  </rowItems>
  <colItems count="1">
    <i/>
  </colItems>
  <dataFields count="1">
    <dataField name="Sum of Body spolu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uts" displayName="Workouts" ref="B10:K178" dataDxfId="11" totalsRowDxfId="10" headerRowCellStyle="Table heading">
  <autoFilter ref="B10:K178" xr:uid="{00000000-0009-0000-0100-000001000000}"/>
  <sortState xmlns:xlrd2="http://schemas.microsoft.com/office/spreadsheetml/2017/richdata2" ref="B11:K97">
    <sortCondition ref="B14:B97"/>
  </sortState>
  <tableColumns count="10">
    <tableColumn id="1" xr3:uid="{00000000-0010-0000-0000-000001000000}" name="Dátum" totalsRowLabel="Total" dataDxfId="9" dataCellStyle="Table date"/>
    <tableColumn id="10" xr3:uid="{3FD5D872-4036-914D-A0C8-8C41F7C8B4F1}" name="Turnaj" dataDxfId="8" dataCellStyle="Table date"/>
    <tableColumn id="9" xr3:uid="{FF6E7538-88AC-EC43-B898-B1D6AD563E4F}" name="Meno Priezvisko" dataDxfId="7" dataCellStyle="Table date"/>
    <tableColumn id="8" xr3:uid="{00000000-0010-0000-0000-000008000000}" name="Typ" dataDxfId="6" dataCellStyle="Table notes"/>
    <tableColumn id="2" xr3:uid="{00000000-0010-0000-0000-000002000000}" name="Body Účasť" dataDxfId="5" dataCellStyle="Table number style">
      <calculatedColumnFormula>VLOOKUP(E11,Data!$I$21:$J$30,2)</calculatedColumnFormula>
    </tableColumn>
    <tableColumn id="3" xr3:uid="{00000000-0010-0000-0000-000003000000}" name="Umiestnenie" dataDxfId="4" dataCellStyle="Table 0.00"/>
    <tableColumn id="4" xr3:uid="{00000000-0010-0000-0000-000004000000}" name="počet hráčov v skupine" dataDxfId="3" dataCellStyle="Table 0.00"/>
    <tableColumn id="5" xr3:uid="{00000000-0010-0000-0000-000005000000}" name="Body za Umiestnenie" dataDxfId="2" dataCellStyle="Table number style"/>
    <tableColumn id="6" xr3:uid="{00000000-0010-0000-0000-000006000000}" name="Body spolu" dataDxfId="1" dataCellStyle="Table number style">
      <calculatedColumnFormula>Workouts[[#This Row],[Body za Umiestnenie]]+Workouts[[#This Row],[Body Účasť]]</calculatedColumnFormula>
    </tableColumn>
    <tableColumn id="7" xr3:uid="{00000000-0010-0000-0000-000007000000}" name="Poznámka" totalsRowFunction="count" dataDxfId="0" dataCellStyle="Table notes"/>
  </tableColumns>
  <tableStyleInfo name="TableStyleLight2" showFirstColumn="0" showLastColumn="0" showRowStripes="1" showColumnStripes="0"/>
  <extLst>
    <ext xmlns:x14="http://schemas.microsoft.com/office/spreadsheetml/2009/9/main" uri="{504A1905-F514-4f6f-8877-14C23A59335A}">
      <x14:table altTextSummary="Enter workout details, including date, activity, duration, distance, pace, calories, body weight, and any notes. Pace is automatically calcu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F0AC74-7C2B-A444-BB2C-6238DA4A2AD3}" name="Hraci" displayName="Hraci" ref="B2:B50" totalsRowShown="0">
  <autoFilter ref="B2:B50" xr:uid="{12F0AC74-7C2B-A444-BB2C-6238DA4A2AD3}"/>
  <tableColumns count="1">
    <tableColumn id="1" xr3:uid="{3EB213DA-89F6-FD48-B462-6F778EBCFABF}" name="Hráči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E55544C-3BA0-E844-915B-4EE5233BD0CA}" name="Table4" displayName="Table4" ref="F21:F30" totalsRowShown="0">
  <autoFilter ref="F21:F30" xr:uid="{2E55544C-3BA0-E844-915B-4EE5233BD0CA}"/>
  <tableColumns count="1">
    <tableColumn id="1" xr3:uid="{8914D2E9-0563-1E40-A956-A1D08B63D096}" name="Typ_T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E27AC0D-11EA-C443-9B9E-77F36464C3B2}" name="Table5" displayName="Table5" ref="G21:G30" totalsRowShown="0">
  <autoFilter ref="G21:G30" xr:uid="{3E27AC0D-11EA-C443-9B9E-77F36464C3B2}"/>
  <tableColumns count="1">
    <tableColumn id="1" xr3:uid="{20B815E0-29B8-A844-9561-954DBAC6A7A1}" name="ucas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P178"/>
  <sheetViews>
    <sheetView showGridLines="0" tabSelected="1" topLeftCell="A125" zoomScale="70" zoomScaleNormal="70" workbookViewId="0">
      <selection activeCell="I178" sqref="I178"/>
    </sheetView>
  </sheetViews>
  <sheetFormatPr defaultColWidth="8.625" defaultRowHeight="14.25" x14ac:dyDescent="0.2"/>
  <cols>
    <col min="1" max="1" width="2.625" style="3" customWidth="1"/>
    <col min="2" max="6" width="31.875" style="3" customWidth="1"/>
    <col min="7" max="7" width="17.125" style="3" bestFit="1" customWidth="1"/>
    <col min="8" max="8" width="13.5" style="3" customWidth="1"/>
    <col min="9" max="9" width="15.5" style="3" customWidth="1"/>
    <col min="10" max="10" width="17.625" style="3" customWidth="1"/>
    <col min="11" max="11" width="15.125" style="3" customWidth="1"/>
    <col min="12" max="12" width="2.625" style="3" customWidth="1"/>
    <col min="13" max="13" width="8.625" style="3"/>
    <col min="14" max="14" width="21.5" style="3" bestFit="1" customWidth="1"/>
    <col min="15" max="15" width="17.625" style="3" bestFit="1" customWidth="1"/>
    <col min="16" max="16384" width="8.625" style="3"/>
  </cols>
  <sheetData>
    <row r="1" spans="1:16" s="1" customFormat="1" ht="30.75" thickBot="1" x14ac:dyDescent="0.45">
      <c r="B1" s="2" t="s">
        <v>0</v>
      </c>
      <c r="C1" s="2"/>
      <c r="D1" s="2"/>
    </row>
    <row r="2" spans="1:16" customFormat="1" ht="24" thickTop="1" x14ac:dyDescent="0.35">
      <c r="A2" s="43"/>
      <c r="B2" s="46" t="s">
        <v>38</v>
      </c>
      <c r="C2" s="45"/>
      <c r="D2" s="45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6" customFormat="1" ht="21" x14ac:dyDescent="0.2">
      <c r="A3" s="43"/>
      <c r="B3" s="53">
        <v>1</v>
      </c>
      <c r="C3" s="35">
        <v>2</v>
      </c>
      <c r="D3" s="36">
        <v>3</v>
      </c>
      <c r="E3" s="37">
        <v>4</v>
      </c>
      <c r="F3" s="57">
        <v>5</v>
      </c>
      <c r="G3" s="43"/>
      <c r="H3" s="43"/>
      <c r="I3" s="43"/>
      <c r="J3" s="43"/>
      <c r="K3" s="43"/>
      <c r="L3" s="43"/>
      <c r="M3" s="43"/>
      <c r="N3" s="43"/>
      <c r="O3" s="43"/>
    </row>
    <row r="4" spans="1:16" customFormat="1" ht="24" x14ac:dyDescent="0.2">
      <c r="A4" s="43"/>
      <c r="B4" s="54" t="str">
        <f>N11</f>
        <v>Veronika Hrušecká</v>
      </c>
      <c r="C4" s="47" t="str">
        <f>N12</f>
        <v>David  Varga</v>
      </c>
      <c r="D4" s="48" t="str">
        <f>N13</f>
        <v>Filip  Varga</v>
      </c>
      <c r="E4" s="49" t="str">
        <f>N14</f>
        <v>Peter Amzler</v>
      </c>
      <c r="F4" s="58" t="str">
        <f>N15</f>
        <v>Dominik Hrušecký</v>
      </c>
      <c r="G4" s="43"/>
      <c r="H4" s="43"/>
      <c r="I4" s="43"/>
      <c r="J4" s="43"/>
      <c r="K4" s="43"/>
      <c r="L4" s="43"/>
      <c r="M4" s="43"/>
      <c r="N4" s="43"/>
      <c r="O4" s="43"/>
    </row>
    <row r="5" spans="1:16" customFormat="1" x14ac:dyDescent="0.2">
      <c r="A5" s="43"/>
      <c r="B5" s="6"/>
      <c r="C5" s="6"/>
      <c r="D5" s="6"/>
      <c r="E5" s="6"/>
      <c r="G5" s="43"/>
      <c r="H5" s="43"/>
      <c r="I5" s="43"/>
      <c r="J5" s="43"/>
      <c r="K5" s="43"/>
      <c r="L5" s="43"/>
      <c r="M5" s="43"/>
      <c r="N5" s="43"/>
      <c r="O5" s="43"/>
    </row>
    <row r="6" spans="1:16" customFormat="1" ht="21" x14ac:dyDescent="0.2">
      <c r="A6" s="43"/>
      <c r="B6" s="55">
        <v>6</v>
      </c>
      <c r="C6" s="38">
        <v>7</v>
      </c>
      <c r="D6" s="39">
        <v>8</v>
      </c>
      <c r="E6" s="34">
        <v>9</v>
      </c>
      <c r="F6" s="59">
        <v>10</v>
      </c>
      <c r="G6" s="43"/>
      <c r="H6" s="43"/>
      <c r="I6" s="43"/>
      <c r="J6" s="43"/>
      <c r="K6" s="43"/>
      <c r="L6" s="43"/>
      <c r="M6" s="43"/>
      <c r="N6" s="43"/>
      <c r="O6" s="43"/>
    </row>
    <row r="7" spans="1:16" customFormat="1" ht="24" x14ac:dyDescent="0.2">
      <c r="A7" s="43"/>
      <c r="B7" s="56" t="str">
        <f>N16</f>
        <v>Sandra  Slagter</v>
      </c>
      <c r="C7" s="50" t="str">
        <f>N17</f>
        <v>Paula  Slagter</v>
      </c>
      <c r="D7" s="51" t="str">
        <f>N18</f>
        <v>Tara van Knippenbergh</v>
      </c>
      <c r="E7" s="52" t="str">
        <f>N19</f>
        <v>Linda Slagter</v>
      </c>
      <c r="F7" s="60" t="str">
        <f>N20</f>
        <v>Yelysey Udodov</v>
      </c>
      <c r="G7" s="43"/>
      <c r="H7" s="43"/>
      <c r="I7" s="43"/>
      <c r="J7" s="43"/>
      <c r="K7" s="43"/>
      <c r="L7" s="43"/>
      <c r="M7" s="43"/>
      <c r="N7" s="43"/>
      <c r="O7" s="43"/>
    </row>
    <row r="8" spans="1:16" customFormat="1" ht="20.25" x14ac:dyDescent="0.2">
      <c r="A8" s="43"/>
      <c r="B8" s="44"/>
      <c r="C8" s="44"/>
      <c r="D8" s="44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6" ht="23.25" x14ac:dyDescent="0.35">
      <c r="B9" s="4" t="s">
        <v>1</v>
      </c>
      <c r="C9" s="4"/>
      <c r="D9" s="4"/>
      <c r="P9"/>
    </row>
    <row r="10" spans="1:16" s="5" customFormat="1" ht="28.5" x14ac:dyDescent="0.2">
      <c r="B10" s="7" t="s">
        <v>2</v>
      </c>
      <c r="C10" s="11" t="s">
        <v>37</v>
      </c>
      <c r="D10" s="7" t="s">
        <v>3</v>
      </c>
      <c r="E10" s="11" t="s">
        <v>6</v>
      </c>
      <c r="F10" s="11" t="s">
        <v>26</v>
      </c>
      <c r="G10" s="11" t="s">
        <v>31</v>
      </c>
      <c r="H10" s="11" t="s">
        <v>32</v>
      </c>
      <c r="I10" s="11" t="s">
        <v>33</v>
      </c>
      <c r="J10" s="11" t="s">
        <v>34</v>
      </c>
      <c r="K10" s="7" t="s">
        <v>63</v>
      </c>
      <c r="N10" s="32" t="s">
        <v>62</v>
      </c>
      <c r="O10" t="s">
        <v>57</v>
      </c>
      <c r="P10"/>
    </row>
    <row r="11" spans="1:16" ht="18" x14ac:dyDescent="0.25">
      <c r="B11" s="40">
        <v>45543</v>
      </c>
      <c r="C11" s="9" t="s">
        <v>53</v>
      </c>
      <c r="D11" s="27" t="s">
        <v>70</v>
      </c>
      <c r="E11" s="8" t="s">
        <v>52</v>
      </c>
      <c r="F11" s="30">
        <f>VLOOKUP(E11,Data!$I$21:$J$30,2)</f>
        <v>2</v>
      </c>
      <c r="G11" s="22"/>
      <c r="H11" s="22"/>
      <c r="I11" s="31"/>
      <c r="J11" s="41">
        <f>Workouts[[#This Row],[Body za Umiestnenie]]+Workouts[[#This Row],[Body Účasť]]</f>
        <v>2</v>
      </c>
      <c r="K11" s="8"/>
      <c r="N11" s="33" t="s">
        <v>39</v>
      </c>
      <c r="O11" s="63">
        <v>152</v>
      </c>
      <c r="P11"/>
    </row>
    <row r="12" spans="1:16" ht="18" x14ac:dyDescent="0.25">
      <c r="B12" s="40">
        <v>45543</v>
      </c>
      <c r="C12" s="9" t="s">
        <v>53</v>
      </c>
      <c r="D12" s="27" t="s">
        <v>39</v>
      </c>
      <c r="E12" s="8" t="s">
        <v>52</v>
      </c>
      <c r="F12" s="30">
        <f>VLOOKUP(E12,Data!$I$21:$J$30,2)</f>
        <v>2</v>
      </c>
      <c r="G12" s="22"/>
      <c r="H12" s="22"/>
      <c r="I12" s="31"/>
      <c r="J12" s="41">
        <f>Workouts[[#This Row],[Body za Umiestnenie]]+Workouts[[#This Row],[Body Účasť]]</f>
        <v>2</v>
      </c>
      <c r="K12" s="8"/>
      <c r="N12" s="33" t="s">
        <v>46</v>
      </c>
      <c r="O12" s="63">
        <v>118</v>
      </c>
      <c r="P12"/>
    </row>
    <row r="13" spans="1:16" ht="18" x14ac:dyDescent="0.25">
      <c r="B13" s="40">
        <v>45543</v>
      </c>
      <c r="C13" s="9" t="s">
        <v>53</v>
      </c>
      <c r="D13" s="27" t="s">
        <v>40</v>
      </c>
      <c r="E13" s="8" t="s">
        <v>52</v>
      </c>
      <c r="F13" s="30">
        <f>VLOOKUP(E13,Data!$I$21:$J$30,2)</f>
        <v>2</v>
      </c>
      <c r="G13" s="22"/>
      <c r="H13" s="23"/>
      <c r="I13" s="30"/>
      <c r="J13" s="42">
        <f>Workouts[[#This Row],[Body za Umiestnenie]]+Workouts[[#This Row],[Body Účasť]]</f>
        <v>2</v>
      </c>
      <c r="K13" s="10"/>
      <c r="N13" s="33" t="s">
        <v>45</v>
      </c>
      <c r="O13" s="63">
        <v>104</v>
      </c>
      <c r="P13"/>
    </row>
    <row r="14" spans="1:16" ht="18" x14ac:dyDescent="0.25">
      <c r="B14" s="40">
        <v>45543</v>
      </c>
      <c r="C14" s="29" t="s">
        <v>53</v>
      </c>
      <c r="D14" s="27" t="s">
        <v>41</v>
      </c>
      <c r="E14" s="8" t="s">
        <v>52</v>
      </c>
      <c r="F14" s="30">
        <f>VLOOKUP(E14,Data!$I$21:$J$30,2)</f>
        <v>2</v>
      </c>
      <c r="G14" s="23"/>
      <c r="H14" s="23"/>
      <c r="I14" s="30"/>
      <c r="J14" s="42">
        <f>Workouts[[#This Row],[Body za Umiestnenie]]+Workouts[[#This Row],[Body Účasť]]</f>
        <v>2</v>
      </c>
      <c r="K14" s="10"/>
      <c r="N14" s="33" t="s">
        <v>5</v>
      </c>
      <c r="O14" s="63">
        <v>65</v>
      </c>
      <c r="P14"/>
    </row>
    <row r="15" spans="1:16" ht="18" x14ac:dyDescent="0.25">
      <c r="B15" s="40">
        <v>45543</v>
      </c>
      <c r="C15" s="29" t="s">
        <v>53</v>
      </c>
      <c r="D15" s="27" t="s">
        <v>77</v>
      </c>
      <c r="E15" s="8" t="s">
        <v>52</v>
      </c>
      <c r="F15" s="30">
        <f>VLOOKUP(E15,Data!$I$21:$J$30,2)</f>
        <v>2</v>
      </c>
      <c r="G15" s="23"/>
      <c r="H15" s="23"/>
      <c r="I15" s="30"/>
      <c r="J15" s="42">
        <f>Workouts[[#This Row],[Body za Umiestnenie]]+Workouts[[#This Row],[Body Účasť]]</f>
        <v>2</v>
      </c>
      <c r="K15" s="10"/>
      <c r="N15" s="33" t="s">
        <v>70</v>
      </c>
      <c r="O15" s="63">
        <v>56</v>
      </c>
      <c r="P15"/>
    </row>
    <row r="16" spans="1:16" ht="18" x14ac:dyDescent="0.25">
      <c r="B16" s="40">
        <v>45543</v>
      </c>
      <c r="C16" s="29" t="s">
        <v>53</v>
      </c>
      <c r="D16" s="27" t="s">
        <v>42</v>
      </c>
      <c r="E16" s="10" t="s">
        <v>52</v>
      </c>
      <c r="F16" s="30">
        <f>VLOOKUP(E16,Data!$I$21:$J$30,2)</f>
        <v>2</v>
      </c>
      <c r="G16" s="23"/>
      <c r="H16" s="23"/>
      <c r="I16" s="30"/>
      <c r="J16" s="42">
        <f>Workouts[[#This Row],[Body za Umiestnenie]]+Workouts[[#This Row],[Body Účasť]]</f>
        <v>2</v>
      </c>
      <c r="K16" s="10"/>
      <c r="N16" s="33" t="s">
        <v>48</v>
      </c>
      <c r="O16" s="63">
        <v>36</v>
      </c>
      <c r="P16"/>
    </row>
    <row r="17" spans="2:16" ht="18" x14ac:dyDescent="0.25">
      <c r="B17" s="40">
        <v>45543</v>
      </c>
      <c r="C17" s="29" t="s">
        <v>53</v>
      </c>
      <c r="D17" s="27" t="s">
        <v>71</v>
      </c>
      <c r="E17" s="10" t="s">
        <v>52</v>
      </c>
      <c r="F17" s="30">
        <f>VLOOKUP(E17,Data!$I$21:$J$30,2)</f>
        <v>2</v>
      </c>
      <c r="G17" s="23"/>
      <c r="H17" s="23"/>
      <c r="I17" s="30"/>
      <c r="J17" s="42">
        <f>Workouts[[#This Row],[Body za Umiestnenie]]+Workouts[[#This Row],[Body Účasť]]</f>
        <v>2</v>
      </c>
      <c r="K17" s="10"/>
      <c r="N17" s="33" t="s">
        <v>47</v>
      </c>
      <c r="O17" s="63">
        <v>33</v>
      </c>
      <c r="P17"/>
    </row>
    <row r="18" spans="2:16" ht="18" x14ac:dyDescent="0.25">
      <c r="B18" s="40">
        <v>45543</v>
      </c>
      <c r="C18" s="29" t="s">
        <v>53</v>
      </c>
      <c r="D18" s="27" t="s">
        <v>73</v>
      </c>
      <c r="E18" s="10" t="s">
        <v>52</v>
      </c>
      <c r="F18" s="30">
        <f>VLOOKUP(E18,Data!$I$21:$J$30,2)</f>
        <v>2</v>
      </c>
      <c r="G18" s="23"/>
      <c r="H18" s="23"/>
      <c r="I18" s="30"/>
      <c r="J18" s="42">
        <f>Workouts[[#This Row],[Body za Umiestnenie]]+Workouts[[#This Row],[Body Účasť]]</f>
        <v>2</v>
      </c>
      <c r="K18" s="10"/>
      <c r="N18" s="33" t="s">
        <v>41</v>
      </c>
      <c r="O18" s="63">
        <v>31</v>
      </c>
      <c r="P18"/>
    </row>
    <row r="19" spans="2:16" ht="18" x14ac:dyDescent="0.25">
      <c r="B19" s="40">
        <v>45543</v>
      </c>
      <c r="C19" s="29" t="s">
        <v>53</v>
      </c>
      <c r="D19" s="27" t="s">
        <v>72</v>
      </c>
      <c r="E19" s="10" t="s">
        <v>52</v>
      </c>
      <c r="F19" s="30">
        <f>VLOOKUP(E19,Data!$I$21:$J$30,2)</f>
        <v>2</v>
      </c>
      <c r="G19" s="23"/>
      <c r="H19" s="23"/>
      <c r="I19" s="30"/>
      <c r="J19" s="42">
        <f>Workouts[[#This Row],[Body za Umiestnenie]]+Workouts[[#This Row],[Body Účasť]]</f>
        <v>2</v>
      </c>
      <c r="K19" s="10"/>
      <c r="N19" s="33" t="s">
        <v>75</v>
      </c>
      <c r="O19" s="63">
        <v>28</v>
      </c>
      <c r="P19"/>
    </row>
    <row r="20" spans="2:16" ht="18" x14ac:dyDescent="0.25">
      <c r="B20" s="40">
        <v>45543</v>
      </c>
      <c r="C20" s="29" t="s">
        <v>53</v>
      </c>
      <c r="D20" s="27" t="s">
        <v>59</v>
      </c>
      <c r="E20" s="10" t="s">
        <v>52</v>
      </c>
      <c r="F20" s="30">
        <f>VLOOKUP(E20,Data!$I$21:$J$30,2)</f>
        <v>2</v>
      </c>
      <c r="G20" s="23"/>
      <c r="H20" s="23"/>
      <c r="I20" s="30"/>
      <c r="J20" s="42">
        <f>Workouts[[#This Row],[Body za Umiestnenie]]+Workouts[[#This Row],[Body Účasť]]</f>
        <v>2</v>
      </c>
      <c r="K20" s="10"/>
      <c r="N20" s="33" t="s">
        <v>50</v>
      </c>
      <c r="O20" s="63">
        <v>23</v>
      </c>
      <c r="P20"/>
    </row>
    <row r="21" spans="2:16" ht="18" x14ac:dyDescent="0.25">
      <c r="B21" s="40">
        <v>45543</v>
      </c>
      <c r="C21" s="29" t="s">
        <v>53</v>
      </c>
      <c r="D21" s="27" t="s">
        <v>43</v>
      </c>
      <c r="E21" s="10" t="s">
        <v>52</v>
      </c>
      <c r="F21" s="30">
        <f>VLOOKUP(E21,Data!$I$21:$J$30,2)</f>
        <v>2</v>
      </c>
      <c r="G21" s="23"/>
      <c r="H21" s="23"/>
      <c r="I21" s="30"/>
      <c r="J21" s="42">
        <f>Workouts[[#This Row],[Body za Umiestnenie]]+Workouts[[#This Row],[Body Účasť]]</f>
        <v>2</v>
      </c>
      <c r="K21" s="10"/>
      <c r="N21" s="33" t="s">
        <v>49</v>
      </c>
      <c r="O21" s="63">
        <v>16</v>
      </c>
      <c r="P21"/>
    </row>
    <row r="22" spans="2:16" ht="18" x14ac:dyDescent="0.25">
      <c r="B22" s="40">
        <v>45543</v>
      </c>
      <c r="C22" s="29" t="s">
        <v>53</v>
      </c>
      <c r="D22" s="27" t="s">
        <v>45</v>
      </c>
      <c r="E22" s="10" t="s">
        <v>52</v>
      </c>
      <c r="F22" s="30">
        <f>VLOOKUP(E22,Data!$I$21:$J$30,2)</f>
        <v>2</v>
      </c>
      <c r="G22" s="23"/>
      <c r="H22" s="23"/>
      <c r="I22" s="30"/>
      <c r="J22" s="42">
        <f>Workouts[[#This Row],[Body za Umiestnenie]]+Workouts[[#This Row],[Body Účasť]]</f>
        <v>2</v>
      </c>
      <c r="K22" s="10"/>
      <c r="N22" s="33" t="s">
        <v>66</v>
      </c>
      <c r="O22" s="63">
        <v>15</v>
      </c>
      <c r="P22"/>
    </row>
    <row r="23" spans="2:16" ht="18" x14ac:dyDescent="0.25">
      <c r="B23" s="40">
        <v>45543</v>
      </c>
      <c r="C23" s="29" t="s">
        <v>53</v>
      </c>
      <c r="D23" s="27" t="s">
        <v>46</v>
      </c>
      <c r="E23" s="10" t="s">
        <v>52</v>
      </c>
      <c r="F23" s="30">
        <f>VLOOKUP(E23,Data!$I$21:$J$30,2)</f>
        <v>2</v>
      </c>
      <c r="G23" s="23"/>
      <c r="H23" s="23"/>
      <c r="I23" s="30"/>
      <c r="J23" s="42">
        <f>Workouts[[#This Row],[Body za Umiestnenie]]+Workouts[[#This Row],[Body Účasť]]</f>
        <v>2</v>
      </c>
      <c r="K23" s="10"/>
      <c r="N23" s="33" t="s">
        <v>42</v>
      </c>
      <c r="O23" s="63">
        <v>13</v>
      </c>
      <c r="P23"/>
    </row>
    <row r="24" spans="2:16" ht="18" x14ac:dyDescent="0.25">
      <c r="B24" s="40">
        <v>45543</v>
      </c>
      <c r="C24" s="29" t="s">
        <v>53</v>
      </c>
      <c r="D24" s="27" t="s">
        <v>47</v>
      </c>
      <c r="E24" s="10" t="s">
        <v>52</v>
      </c>
      <c r="F24" s="30">
        <f>VLOOKUP(E24,Data!$I$21:$J$30,2)</f>
        <v>2</v>
      </c>
      <c r="G24" s="23"/>
      <c r="H24" s="23"/>
      <c r="I24" s="30"/>
      <c r="J24" s="42">
        <f>Workouts[[#This Row],[Body za Umiestnenie]]+Workouts[[#This Row],[Body Účasť]]</f>
        <v>2</v>
      </c>
      <c r="K24" s="10"/>
      <c r="N24" s="33" t="s">
        <v>71</v>
      </c>
      <c r="O24" s="63">
        <v>11</v>
      </c>
      <c r="P24"/>
    </row>
    <row r="25" spans="2:16" ht="18" x14ac:dyDescent="0.25">
      <c r="B25" s="40">
        <v>45543</v>
      </c>
      <c r="C25" s="29" t="s">
        <v>53</v>
      </c>
      <c r="D25" s="27" t="s">
        <v>48</v>
      </c>
      <c r="E25" s="10" t="s">
        <v>52</v>
      </c>
      <c r="F25" s="30">
        <f>VLOOKUP(E25,Data!$I$21:$J$30,2)</f>
        <v>2</v>
      </c>
      <c r="G25" s="23"/>
      <c r="H25" s="23"/>
      <c r="I25" s="30"/>
      <c r="J25" s="42">
        <f>Workouts[[#This Row],[Body za Umiestnenie]]+Workouts[[#This Row],[Body Účasť]]</f>
        <v>2</v>
      </c>
      <c r="K25" s="10"/>
      <c r="N25" s="33" t="s">
        <v>76</v>
      </c>
      <c r="O25" s="63">
        <v>11</v>
      </c>
      <c r="P25"/>
    </row>
    <row r="26" spans="2:16" ht="18" x14ac:dyDescent="0.25">
      <c r="B26" s="40">
        <v>45543</v>
      </c>
      <c r="C26" s="29" t="s">
        <v>53</v>
      </c>
      <c r="D26" s="27" t="s">
        <v>49</v>
      </c>
      <c r="E26" s="10" t="s">
        <v>52</v>
      </c>
      <c r="F26" s="30">
        <f>VLOOKUP(E26,Data!$I$21:$J$30,2)</f>
        <v>2</v>
      </c>
      <c r="G26" s="23"/>
      <c r="H26" s="23"/>
      <c r="I26" s="30"/>
      <c r="J26" s="42">
        <f>Workouts[[#This Row],[Body za Umiestnenie]]+Workouts[[#This Row],[Body Účasť]]</f>
        <v>2</v>
      </c>
      <c r="K26" s="10"/>
      <c r="N26" s="33" t="s">
        <v>72</v>
      </c>
      <c r="O26" s="63">
        <v>10</v>
      </c>
    </row>
    <row r="27" spans="2:16" ht="18" x14ac:dyDescent="0.25">
      <c r="B27" s="40">
        <v>45546</v>
      </c>
      <c r="C27" s="29" t="s">
        <v>54</v>
      </c>
      <c r="D27" s="27" t="s">
        <v>5</v>
      </c>
      <c r="E27" s="10" t="s">
        <v>20</v>
      </c>
      <c r="F27" s="30">
        <f>VLOOKUP(E27,Data!$I$21:$J$30,2)</f>
        <v>2</v>
      </c>
      <c r="G27" s="23">
        <v>3</v>
      </c>
      <c r="H27" s="23"/>
      <c r="I27" s="30">
        <v>2</v>
      </c>
      <c r="J27" s="42">
        <f>Workouts[[#This Row],[Body za Umiestnenie]]+Workouts[[#This Row],[Body Účasť]]</f>
        <v>4</v>
      </c>
      <c r="K27" s="10"/>
      <c r="N27" s="33" t="s">
        <v>77</v>
      </c>
      <c r="O27" s="63">
        <v>9</v>
      </c>
    </row>
    <row r="28" spans="2:16" ht="18" x14ac:dyDescent="0.25">
      <c r="B28" s="40">
        <v>45546</v>
      </c>
      <c r="C28" s="29" t="s">
        <v>54</v>
      </c>
      <c r="D28" s="27" t="s">
        <v>50</v>
      </c>
      <c r="E28" s="10" t="s">
        <v>20</v>
      </c>
      <c r="F28" s="30">
        <f>VLOOKUP(E28,Data!$I$21:$J$30,2)</f>
        <v>2</v>
      </c>
      <c r="G28" s="23">
        <v>19</v>
      </c>
      <c r="H28" s="23"/>
      <c r="I28" s="30"/>
      <c r="J28" s="42">
        <f>Workouts[[#This Row],[Body za Umiestnenie]]+Workouts[[#This Row],[Body Účasť]]</f>
        <v>2</v>
      </c>
      <c r="K28" s="10"/>
      <c r="N28" s="33" t="s">
        <v>73</v>
      </c>
      <c r="O28" s="63">
        <v>9</v>
      </c>
    </row>
    <row r="29" spans="2:16" ht="18" x14ac:dyDescent="0.25">
      <c r="B29" s="40">
        <v>45546</v>
      </c>
      <c r="C29" s="29" t="s">
        <v>54</v>
      </c>
      <c r="D29" s="27" t="s">
        <v>70</v>
      </c>
      <c r="E29" s="10" t="s">
        <v>20</v>
      </c>
      <c r="F29" s="30">
        <f>VLOOKUP(E29,Data!$I$21:$J$30,2)</f>
        <v>2</v>
      </c>
      <c r="G29" s="23">
        <v>12</v>
      </c>
      <c r="H29" s="23"/>
      <c r="I29" s="30"/>
      <c r="J29" s="42">
        <f>Workouts[[#This Row],[Body za Umiestnenie]]+Workouts[[#This Row],[Body Účasť]]</f>
        <v>2</v>
      </c>
      <c r="K29" s="10" t="s">
        <v>56</v>
      </c>
      <c r="N29" s="33" t="s">
        <v>43</v>
      </c>
      <c r="O29" s="63">
        <v>9</v>
      </c>
    </row>
    <row r="30" spans="2:16" ht="18" x14ac:dyDescent="0.25">
      <c r="B30" s="40">
        <v>45549</v>
      </c>
      <c r="C30" s="29" t="s">
        <v>58</v>
      </c>
      <c r="D30" s="27" t="s">
        <v>39</v>
      </c>
      <c r="E30" s="10" t="s">
        <v>17</v>
      </c>
      <c r="F30" s="30">
        <f>VLOOKUP(E30,Data!$I$21:$J$30,2)</f>
        <v>4</v>
      </c>
      <c r="G30" s="23">
        <v>5</v>
      </c>
      <c r="H30" s="23"/>
      <c r="I30" s="30">
        <v>2</v>
      </c>
      <c r="J30" s="42">
        <f>Workouts[[#This Row],[Body za Umiestnenie]]+Workouts[[#This Row],[Body Účasť]]</f>
        <v>6</v>
      </c>
      <c r="K30" s="10"/>
      <c r="N30" s="33" t="s">
        <v>60</v>
      </c>
      <c r="O30" s="63">
        <v>8</v>
      </c>
    </row>
    <row r="31" spans="2:16" ht="18" x14ac:dyDescent="0.25">
      <c r="B31" s="40">
        <v>45555</v>
      </c>
      <c r="C31" s="29" t="s">
        <v>16</v>
      </c>
      <c r="D31" s="27" t="s">
        <v>5</v>
      </c>
      <c r="E31" s="10" t="s">
        <v>16</v>
      </c>
      <c r="F31" s="30">
        <f>VLOOKUP(E31,Data!$I$21:$J$30,2)</f>
        <v>8</v>
      </c>
      <c r="G31" s="23">
        <v>6</v>
      </c>
      <c r="H31" s="23"/>
      <c r="I31" s="30">
        <v>6</v>
      </c>
      <c r="J31" s="42">
        <f>Workouts[[#This Row],[Body za Umiestnenie]]+Workouts[[#This Row],[Body Účasť]]</f>
        <v>14</v>
      </c>
      <c r="K31" s="10"/>
      <c r="N31" s="33" t="s">
        <v>40</v>
      </c>
      <c r="O31" s="63">
        <v>7</v>
      </c>
    </row>
    <row r="32" spans="2:16" ht="18" x14ac:dyDescent="0.25">
      <c r="B32" s="40">
        <v>45555</v>
      </c>
      <c r="C32" s="29" t="s">
        <v>16</v>
      </c>
      <c r="D32" s="27" t="s">
        <v>39</v>
      </c>
      <c r="E32" s="10" t="s">
        <v>16</v>
      </c>
      <c r="F32" s="30">
        <f>VLOOKUP(E32,Data!$I$21:$J$30,2)</f>
        <v>8</v>
      </c>
      <c r="G32" s="23">
        <v>5</v>
      </c>
      <c r="H32" s="23"/>
      <c r="I32" s="30">
        <v>6</v>
      </c>
      <c r="J32" s="42">
        <f>Workouts[[#This Row],[Body za Umiestnenie]]+Workouts[[#This Row],[Body Účasť]]</f>
        <v>14</v>
      </c>
      <c r="K32" s="10"/>
      <c r="N32" s="33" t="s">
        <v>44</v>
      </c>
      <c r="O32" s="63">
        <v>7</v>
      </c>
    </row>
    <row r="33" spans="2:15" ht="18" x14ac:dyDescent="0.25">
      <c r="B33" s="40">
        <v>45555</v>
      </c>
      <c r="C33" s="29" t="s">
        <v>16</v>
      </c>
      <c r="D33" s="27" t="s">
        <v>70</v>
      </c>
      <c r="E33" s="10" t="s">
        <v>16</v>
      </c>
      <c r="F33" s="30">
        <f>VLOOKUP(E33,Data!$I$21:$J$30,2)</f>
        <v>8</v>
      </c>
      <c r="G33" s="23">
        <v>9</v>
      </c>
      <c r="H33" s="23"/>
      <c r="I33" s="30"/>
      <c r="J33" s="42">
        <f>Workouts[[#This Row],[Body za Umiestnenie]]+Workouts[[#This Row],[Body Účasť]]</f>
        <v>8</v>
      </c>
      <c r="K33" s="10"/>
      <c r="N33" s="33" t="s">
        <v>74</v>
      </c>
      <c r="O33" s="63">
        <v>6</v>
      </c>
    </row>
    <row r="34" spans="2:15" ht="18" x14ac:dyDescent="0.25">
      <c r="B34" s="40">
        <v>45555</v>
      </c>
      <c r="C34" s="29" t="s">
        <v>16</v>
      </c>
      <c r="D34" s="27" t="s">
        <v>50</v>
      </c>
      <c r="E34" s="10" t="s">
        <v>16</v>
      </c>
      <c r="F34" s="30">
        <f>VLOOKUP(E34,Data!$I$21:$J$30,2)</f>
        <v>8</v>
      </c>
      <c r="G34" s="23">
        <v>13</v>
      </c>
      <c r="H34" s="23"/>
      <c r="I34" s="30"/>
      <c r="J34" s="42">
        <f>Workouts[[#This Row],[Body za Umiestnenie]]+Workouts[[#This Row],[Body Účasť]]</f>
        <v>8</v>
      </c>
      <c r="K34" s="10"/>
      <c r="N34" s="33" t="s">
        <v>89</v>
      </c>
      <c r="O34" s="63">
        <v>5</v>
      </c>
    </row>
    <row r="35" spans="2:15" ht="18" x14ac:dyDescent="0.25">
      <c r="B35" s="40">
        <v>45555</v>
      </c>
      <c r="C35" s="29" t="s">
        <v>16</v>
      </c>
      <c r="D35" s="27" t="s">
        <v>46</v>
      </c>
      <c r="E35" s="10" t="s">
        <v>16</v>
      </c>
      <c r="F35" s="30">
        <f>VLOOKUP(E35,Data!$I$21:$J$30,2)</f>
        <v>8</v>
      </c>
      <c r="G35" s="23">
        <v>3</v>
      </c>
      <c r="H35" s="23"/>
      <c r="I35" s="30">
        <v>10</v>
      </c>
      <c r="J35" s="42">
        <f>Workouts[[#This Row],[Body za Umiestnenie]]+Workouts[[#This Row],[Body Účasť]]</f>
        <v>18</v>
      </c>
      <c r="K35" s="10"/>
      <c r="N35" s="33" t="s">
        <v>59</v>
      </c>
      <c r="O35" s="63">
        <v>5</v>
      </c>
    </row>
    <row r="36" spans="2:15" ht="18" x14ac:dyDescent="0.25">
      <c r="B36" s="40">
        <v>45555</v>
      </c>
      <c r="C36" s="29" t="s">
        <v>16</v>
      </c>
      <c r="D36" s="27" t="s">
        <v>45</v>
      </c>
      <c r="E36" s="10" t="s">
        <v>16</v>
      </c>
      <c r="F36" s="30">
        <f>VLOOKUP(E36,Data!$I$21:$J$30,2)</f>
        <v>8</v>
      </c>
      <c r="G36" s="23">
        <v>7</v>
      </c>
      <c r="H36" s="23"/>
      <c r="I36" s="30">
        <v>6</v>
      </c>
      <c r="J36" s="42">
        <f>Workouts[[#This Row],[Body za Umiestnenie]]+Workouts[[#This Row],[Body Účasť]]</f>
        <v>14</v>
      </c>
      <c r="K36" s="10"/>
      <c r="N36" s="33" t="s">
        <v>68</v>
      </c>
      <c r="O36" s="63">
        <v>4</v>
      </c>
    </row>
    <row r="37" spans="2:15" ht="18" x14ac:dyDescent="0.25">
      <c r="B37" s="40">
        <v>45555</v>
      </c>
      <c r="C37" s="29" t="s">
        <v>16</v>
      </c>
      <c r="D37" s="27" t="s">
        <v>41</v>
      </c>
      <c r="E37" s="10" t="s">
        <v>16</v>
      </c>
      <c r="F37" s="30">
        <f>VLOOKUP(E37,Data!$I$21:$J$30,2)</f>
        <v>8</v>
      </c>
      <c r="G37" s="23">
        <v>4</v>
      </c>
      <c r="H37" s="23"/>
      <c r="I37" s="30">
        <v>6</v>
      </c>
      <c r="J37" s="42">
        <f>Workouts[[#This Row],[Body za Umiestnenie]]+Workouts[[#This Row],[Body Účasť]]</f>
        <v>14</v>
      </c>
      <c r="K37" s="10"/>
      <c r="N37" s="33" t="s">
        <v>90</v>
      </c>
      <c r="O37" s="63">
        <v>4</v>
      </c>
    </row>
    <row r="38" spans="2:15" ht="18" x14ac:dyDescent="0.25">
      <c r="B38" s="40">
        <v>45563</v>
      </c>
      <c r="C38" s="29" t="s">
        <v>55</v>
      </c>
      <c r="D38" s="27" t="s">
        <v>5</v>
      </c>
      <c r="E38" s="10" t="s">
        <v>19</v>
      </c>
      <c r="F38" s="30">
        <f>VLOOKUP(E38,Data!$I$21:$J$30,2)</f>
        <v>2</v>
      </c>
      <c r="G38" s="23">
        <v>8</v>
      </c>
      <c r="H38" s="23"/>
      <c r="I38" s="30">
        <v>1</v>
      </c>
      <c r="J38" s="42">
        <f>Workouts[[#This Row],[Body za Umiestnenie]]+Workouts[[#This Row],[Body Účasť]]</f>
        <v>3</v>
      </c>
      <c r="K38" s="10"/>
      <c r="N38" s="33" t="s">
        <v>81</v>
      </c>
      <c r="O38" s="63">
        <v>4</v>
      </c>
    </row>
    <row r="39" spans="2:15" ht="18" x14ac:dyDescent="0.25">
      <c r="B39" s="40">
        <v>45563</v>
      </c>
      <c r="C39" s="29" t="s">
        <v>55</v>
      </c>
      <c r="D39" s="27" t="s">
        <v>50</v>
      </c>
      <c r="E39" s="10" t="s">
        <v>19</v>
      </c>
      <c r="F39" s="30">
        <f>VLOOKUP(E39,Data!$I$21:$J$30,2)</f>
        <v>2</v>
      </c>
      <c r="G39" s="23">
        <v>33</v>
      </c>
      <c r="H39" s="23"/>
      <c r="I39" s="30"/>
      <c r="J39" s="42">
        <f>Workouts[[#This Row],[Body za Umiestnenie]]+Workouts[[#This Row],[Body Účasť]]</f>
        <v>2</v>
      </c>
      <c r="K39" s="10"/>
      <c r="N39" s="33" t="s">
        <v>99</v>
      </c>
      <c r="O39" s="63">
        <v>4</v>
      </c>
    </row>
    <row r="40" spans="2:15" ht="18" x14ac:dyDescent="0.25">
      <c r="B40" s="40">
        <v>45563</v>
      </c>
      <c r="C40" s="29" t="s">
        <v>55</v>
      </c>
      <c r="D40" s="27" t="s">
        <v>70</v>
      </c>
      <c r="E40" s="10" t="s">
        <v>19</v>
      </c>
      <c r="F40" s="30">
        <f>VLOOKUP(E40,Data!$I$21:$J$30,2)</f>
        <v>2</v>
      </c>
      <c r="G40" s="23">
        <v>27</v>
      </c>
      <c r="H40" s="23"/>
      <c r="I40" s="30"/>
      <c r="J40" s="42">
        <f>Workouts[[#This Row],[Body za Umiestnenie]]+Workouts[[#This Row],[Body Účasť]]</f>
        <v>2</v>
      </c>
      <c r="K40" s="10"/>
      <c r="N40" s="33" t="s">
        <v>94</v>
      </c>
      <c r="O40" s="63">
        <v>3</v>
      </c>
    </row>
    <row r="41" spans="2:15" ht="18" x14ac:dyDescent="0.25">
      <c r="B41" s="40">
        <v>45564</v>
      </c>
      <c r="C41" s="29" t="s">
        <v>58</v>
      </c>
      <c r="D41" s="27" t="s">
        <v>45</v>
      </c>
      <c r="E41" s="10" t="s">
        <v>18</v>
      </c>
      <c r="F41" s="30">
        <f>VLOOKUP(E41,Data!$I$21:$J$30,2)</f>
        <v>2</v>
      </c>
      <c r="G41" s="23">
        <v>1</v>
      </c>
      <c r="H41" s="23">
        <v>3</v>
      </c>
      <c r="I41" s="30">
        <f>H41-G41-1</f>
        <v>1</v>
      </c>
      <c r="J41" s="42">
        <f>Workouts[[#This Row],[Body za Umiestnenie]]+Workouts[[#This Row],[Body Účasť]]</f>
        <v>3</v>
      </c>
      <c r="K41" s="10"/>
      <c r="N41" s="33" t="s">
        <v>67</v>
      </c>
      <c r="O41" s="63">
        <v>3</v>
      </c>
    </row>
    <row r="42" spans="2:15" ht="18" x14ac:dyDescent="0.25">
      <c r="B42" s="40">
        <v>45564</v>
      </c>
      <c r="C42" s="29" t="s">
        <v>58</v>
      </c>
      <c r="D42" s="27" t="s">
        <v>46</v>
      </c>
      <c r="E42" s="10" t="s">
        <v>18</v>
      </c>
      <c r="F42" s="30">
        <f>VLOOKUP(E42,Data!$I$21:$J$30,2)</f>
        <v>2</v>
      </c>
      <c r="G42" s="23">
        <v>2</v>
      </c>
      <c r="H42" s="23">
        <v>3</v>
      </c>
      <c r="I42" s="30"/>
      <c r="J42" s="42">
        <f>Workouts[[#This Row],[Body za Umiestnenie]]+Workouts[[#This Row],[Body Účasť]]</f>
        <v>2</v>
      </c>
      <c r="K42" s="10"/>
      <c r="N42" s="33" t="s">
        <v>82</v>
      </c>
      <c r="O42" s="63">
        <v>3</v>
      </c>
    </row>
    <row r="43" spans="2:15" ht="18" x14ac:dyDescent="0.25">
      <c r="B43" s="40">
        <v>45564</v>
      </c>
      <c r="C43" s="29" t="s">
        <v>58</v>
      </c>
      <c r="D43" s="27" t="s">
        <v>74</v>
      </c>
      <c r="E43" s="10" t="s">
        <v>18</v>
      </c>
      <c r="F43" s="30">
        <f>VLOOKUP(E43,Data!$I$21:$J$30,2)</f>
        <v>2</v>
      </c>
      <c r="G43" s="23">
        <v>3</v>
      </c>
      <c r="H43" s="23">
        <v>3</v>
      </c>
      <c r="I43" s="30"/>
      <c r="J43" s="42">
        <f>Workouts[[#This Row],[Body za Umiestnenie]]+Workouts[[#This Row],[Body Účasť]]</f>
        <v>2</v>
      </c>
      <c r="K43" s="10"/>
      <c r="N43" s="33" t="s">
        <v>91</v>
      </c>
      <c r="O43" s="63">
        <v>3</v>
      </c>
    </row>
    <row r="44" spans="2:15" ht="18" x14ac:dyDescent="0.25">
      <c r="B44" s="40">
        <v>45564</v>
      </c>
      <c r="C44" s="29" t="s">
        <v>58</v>
      </c>
      <c r="D44" s="27" t="s">
        <v>59</v>
      </c>
      <c r="E44" s="10" t="s">
        <v>18</v>
      </c>
      <c r="F44" s="30">
        <f>VLOOKUP(E44,Data!$I$21:$J$30,2)</f>
        <v>2</v>
      </c>
      <c r="G44" s="23">
        <v>1</v>
      </c>
      <c r="H44" s="23">
        <v>3</v>
      </c>
      <c r="I44" s="30">
        <f>H44-G44-1</f>
        <v>1</v>
      </c>
      <c r="J44" s="42">
        <f>Workouts[[#This Row],[Body za Umiestnenie]]+Workouts[[#This Row],[Body Účasť]]</f>
        <v>3</v>
      </c>
      <c r="K44" s="10"/>
      <c r="N44" s="33" t="s">
        <v>96</v>
      </c>
      <c r="O44" s="63">
        <v>2</v>
      </c>
    </row>
    <row r="45" spans="2:15" ht="18" x14ac:dyDescent="0.25">
      <c r="B45" s="40">
        <v>45564</v>
      </c>
      <c r="C45" s="29" t="s">
        <v>58</v>
      </c>
      <c r="D45" s="27" t="s">
        <v>47</v>
      </c>
      <c r="E45" s="10" t="s">
        <v>18</v>
      </c>
      <c r="F45" s="30">
        <f>VLOOKUP(E45,Data!$I$21:$J$30,2)</f>
        <v>2</v>
      </c>
      <c r="G45" s="23">
        <v>2</v>
      </c>
      <c r="H45" s="23">
        <v>3</v>
      </c>
      <c r="I45" s="30"/>
      <c r="J45" s="42">
        <f>Workouts[[#This Row],[Body za Umiestnenie]]+Workouts[[#This Row],[Body Účasť]]</f>
        <v>2</v>
      </c>
      <c r="K45" s="10"/>
      <c r="N45" s="33" t="s">
        <v>83</v>
      </c>
      <c r="O45" s="63">
        <v>2</v>
      </c>
    </row>
    <row r="46" spans="2:15" ht="18" x14ac:dyDescent="0.25">
      <c r="B46" s="40">
        <v>45564</v>
      </c>
      <c r="C46" s="29" t="s">
        <v>58</v>
      </c>
      <c r="D46" s="27" t="s">
        <v>71</v>
      </c>
      <c r="E46" s="10" t="s">
        <v>18</v>
      </c>
      <c r="F46" s="30">
        <f>VLOOKUP(E46,Data!$I$21:$J$30,2)</f>
        <v>2</v>
      </c>
      <c r="G46" s="23">
        <v>3</v>
      </c>
      <c r="H46" s="23">
        <v>3</v>
      </c>
      <c r="I46" s="30"/>
      <c r="J46" s="42">
        <f>Workouts[[#This Row],[Body za Umiestnenie]]+Workouts[[#This Row],[Body Účasť]]</f>
        <v>2</v>
      </c>
      <c r="K46" s="10"/>
      <c r="N46" s="33" t="s">
        <v>98</v>
      </c>
      <c r="O46" s="63">
        <v>2</v>
      </c>
    </row>
    <row r="47" spans="2:15" ht="18" x14ac:dyDescent="0.25">
      <c r="B47" s="40">
        <v>45564</v>
      </c>
      <c r="C47" s="29" t="s">
        <v>58</v>
      </c>
      <c r="D47" s="27" t="s">
        <v>41</v>
      </c>
      <c r="E47" s="10" t="s">
        <v>18</v>
      </c>
      <c r="F47" s="30">
        <f>VLOOKUP(E47,Data!$I$21:$J$30,2)</f>
        <v>2</v>
      </c>
      <c r="G47" s="23">
        <v>1</v>
      </c>
      <c r="H47" s="23">
        <v>8</v>
      </c>
      <c r="I47" s="30">
        <f t="shared" ref="I47:I52" si="0">H47-G47-1</f>
        <v>6</v>
      </c>
      <c r="J47" s="42">
        <f>Workouts[[#This Row],[Body za Umiestnenie]]+Workouts[[#This Row],[Body Účasť]]</f>
        <v>8</v>
      </c>
      <c r="K47" s="10"/>
      <c r="N47" s="33" t="s">
        <v>92</v>
      </c>
      <c r="O47" s="63">
        <v>2</v>
      </c>
    </row>
    <row r="48" spans="2:15" ht="18" x14ac:dyDescent="0.25">
      <c r="B48" s="40">
        <v>45564</v>
      </c>
      <c r="C48" s="29" t="s">
        <v>58</v>
      </c>
      <c r="D48" s="27" t="s">
        <v>39</v>
      </c>
      <c r="E48" s="10" t="s">
        <v>18</v>
      </c>
      <c r="F48" s="30">
        <f>VLOOKUP(E48,Data!$I$21:$J$30,2)</f>
        <v>2</v>
      </c>
      <c r="G48" s="23">
        <v>2</v>
      </c>
      <c r="H48" s="23">
        <v>8</v>
      </c>
      <c r="I48" s="30">
        <f t="shared" si="0"/>
        <v>5</v>
      </c>
      <c r="J48" s="42">
        <f>Workouts[[#This Row],[Body za Umiestnenie]]+Workouts[[#This Row],[Body Účasť]]</f>
        <v>7</v>
      </c>
      <c r="K48" s="10"/>
      <c r="N48" s="33" t="s">
        <v>84</v>
      </c>
      <c r="O48" s="63">
        <v>2</v>
      </c>
    </row>
    <row r="49" spans="2:15" ht="18" x14ac:dyDescent="0.25">
      <c r="B49" s="40">
        <v>45564</v>
      </c>
      <c r="C49" s="29" t="s">
        <v>58</v>
      </c>
      <c r="D49" s="27" t="s">
        <v>75</v>
      </c>
      <c r="E49" s="10" t="s">
        <v>18</v>
      </c>
      <c r="F49" s="30">
        <f>VLOOKUP(E49,Data!$I$21:$J$30,2)</f>
        <v>2</v>
      </c>
      <c r="G49" s="23">
        <v>3</v>
      </c>
      <c r="H49" s="23">
        <v>8</v>
      </c>
      <c r="I49" s="30">
        <f t="shared" si="0"/>
        <v>4</v>
      </c>
      <c r="J49" s="42">
        <f>Workouts[[#This Row],[Body za Umiestnenie]]+Workouts[[#This Row],[Body Účasť]]</f>
        <v>6</v>
      </c>
      <c r="K49" s="10"/>
      <c r="N49" s="33" t="s">
        <v>85</v>
      </c>
      <c r="O49" s="63">
        <v>2</v>
      </c>
    </row>
    <row r="50" spans="2:15" ht="18" x14ac:dyDescent="0.25">
      <c r="B50" s="40">
        <v>45564</v>
      </c>
      <c r="C50" s="29" t="s">
        <v>58</v>
      </c>
      <c r="D50" s="27" t="s">
        <v>73</v>
      </c>
      <c r="E50" s="10" t="s">
        <v>18</v>
      </c>
      <c r="F50" s="30">
        <f>VLOOKUP(E50,Data!$I$21:$J$30,2)</f>
        <v>2</v>
      </c>
      <c r="G50" s="23">
        <v>4</v>
      </c>
      <c r="H50" s="23">
        <v>8</v>
      </c>
      <c r="I50" s="30">
        <f t="shared" si="0"/>
        <v>3</v>
      </c>
      <c r="J50" s="42">
        <f>Workouts[[#This Row],[Body za Umiestnenie]]+Workouts[[#This Row],[Body Účasť]]</f>
        <v>5</v>
      </c>
      <c r="K50" s="10"/>
      <c r="N50" s="33" t="s">
        <v>93</v>
      </c>
      <c r="O50" s="63">
        <v>2</v>
      </c>
    </row>
    <row r="51" spans="2:15" ht="18" x14ac:dyDescent="0.25">
      <c r="B51" s="40">
        <v>45564</v>
      </c>
      <c r="C51" s="29" t="s">
        <v>58</v>
      </c>
      <c r="D51" s="27" t="s">
        <v>48</v>
      </c>
      <c r="E51" s="10" t="s">
        <v>18</v>
      </c>
      <c r="F51" s="30">
        <f>VLOOKUP(E51,Data!$I$21:$J$30,2)</f>
        <v>2</v>
      </c>
      <c r="G51" s="23">
        <v>5</v>
      </c>
      <c r="H51" s="23">
        <v>8</v>
      </c>
      <c r="I51" s="30">
        <f t="shared" si="0"/>
        <v>2</v>
      </c>
      <c r="J51" s="42">
        <f>Workouts[[#This Row],[Body za Umiestnenie]]+Workouts[[#This Row],[Body Účasť]]</f>
        <v>4</v>
      </c>
      <c r="K51" s="10"/>
      <c r="N51" s="33" t="s">
        <v>79</v>
      </c>
      <c r="O51" s="63">
        <v>2</v>
      </c>
    </row>
    <row r="52" spans="2:15" ht="18" x14ac:dyDescent="0.25">
      <c r="B52" s="40">
        <v>45564</v>
      </c>
      <c r="C52" s="29" t="s">
        <v>58</v>
      </c>
      <c r="D52" s="27" t="s">
        <v>49</v>
      </c>
      <c r="E52" s="10" t="s">
        <v>18</v>
      </c>
      <c r="F52" s="30">
        <f>VLOOKUP(E52,Data!$I$21:$J$30,2)</f>
        <v>2</v>
      </c>
      <c r="G52" s="23">
        <v>6</v>
      </c>
      <c r="H52" s="23">
        <v>8</v>
      </c>
      <c r="I52" s="30">
        <f t="shared" si="0"/>
        <v>1</v>
      </c>
      <c r="J52" s="42">
        <f>Workouts[[#This Row],[Body za Umiestnenie]]+Workouts[[#This Row],[Body Účasť]]</f>
        <v>3</v>
      </c>
      <c r="K52" s="10"/>
      <c r="N52" s="33" t="s">
        <v>95</v>
      </c>
      <c r="O52" s="63">
        <v>2</v>
      </c>
    </row>
    <row r="53" spans="2:15" ht="18" x14ac:dyDescent="0.25">
      <c r="B53" s="40">
        <v>45564</v>
      </c>
      <c r="C53" s="29" t="s">
        <v>58</v>
      </c>
      <c r="D53" s="27" t="s">
        <v>40</v>
      </c>
      <c r="E53" s="10" t="s">
        <v>18</v>
      </c>
      <c r="F53" s="30">
        <f>VLOOKUP(E53,Data!$I$21:$J$30,2)</f>
        <v>2</v>
      </c>
      <c r="G53" s="23">
        <v>7</v>
      </c>
      <c r="H53" s="23">
        <v>8</v>
      </c>
      <c r="I53" s="30"/>
      <c r="J53" s="42">
        <f>Workouts[[#This Row],[Body za Umiestnenie]]+Workouts[[#This Row],[Body Účasť]]</f>
        <v>2</v>
      </c>
      <c r="K53" s="10"/>
      <c r="N53" s="33" t="s">
        <v>87</v>
      </c>
      <c r="O53" s="63">
        <v>2</v>
      </c>
    </row>
    <row r="54" spans="2:15" ht="18" x14ac:dyDescent="0.25">
      <c r="B54" s="40">
        <v>45564</v>
      </c>
      <c r="C54" s="29" t="s">
        <v>58</v>
      </c>
      <c r="D54" s="27" t="s">
        <v>60</v>
      </c>
      <c r="E54" s="10" t="s">
        <v>18</v>
      </c>
      <c r="F54" s="30">
        <f>VLOOKUP(E54,Data!$I$21:$J$30,2)</f>
        <v>2</v>
      </c>
      <c r="G54" s="23">
        <v>8</v>
      </c>
      <c r="H54" s="23">
        <v>8</v>
      </c>
      <c r="I54" s="30"/>
      <c r="J54" s="42">
        <f>Workouts[[#This Row],[Body za Umiestnenie]]+Workouts[[#This Row],[Body Účasť]]</f>
        <v>2</v>
      </c>
      <c r="K54" s="10"/>
      <c r="N54" s="33" t="s">
        <v>97</v>
      </c>
      <c r="O54" s="63">
        <v>2</v>
      </c>
    </row>
    <row r="55" spans="2:15" ht="18" x14ac:dyDescent="0.25">
      <c r="B55" s="40">
        <v>45577</v>
      </c>
      <c r="C55" s="29" t="s">
        <v>69</v>
      </c>
      <c r="D55" s="27" t="s">
        <v>70</v>
      </c>
      <c r="E55" s="10" t="s">
        <v>20</v>
      </c>
      <c r="F55" s="61">
        <f>VLOOKUP(E55,Data!$I$21:$J$30,2)</f>
        <v>2</v>
      </c>
      <c r="G55" s="23"/>
      <c r="H55" s="23"/>
      <c r="I55" s="61"/>
      <c r="J55" s="62">
        <f>Workouts[[#This Row],[Body za Umiestnenie]]+Workouts[[#This Row],[Body Účasť]]</f>
        <v>2</v>
      </c>
      <c r="K55" s="10"/>
      <c r="N55" s="33" t="s">
        <v>88</v>
      </c>
      <c r="O55" s="63">
        <v>2</v>
      </c>
    </row>
    <row r="56" spans="2:15" ht="18" x14ac:dyDescent="0.25">
      <c r="B56" s="40">
        <v>45577</v>
      </c>
      <c r="C56" s="29" t="s">
        <v>69</v>
      </c>
      <c r="D56" s="27" t="s">
        <v>50</v>
      </c>
      <c r="E56" s="10" t="s">
        <v>19</v>
      </c>
      <c r="F56" s="61">
        <f>VLOOKUP(E56,Data!$I$21:$J$30,2)</f>
        <v>2</v>
      </c>
      <c r="G56" s="23"/>
      <c r="H56" s="23"/>
      <c r="I56" s="61"/>
      <c r="J56" s="62">
        <f>Workouts[[#This Row],[Body za Umiestnenie]]+Workouts[[#This Row],[Body Účasť]]</f>
        <v>2</v>
      </c>
      <c r="K56" s="10"/>
      <c r="N56" s="33" t="s">
        <v>78</v>
      </c>
      <c r="O56" s="63">
        <v>2</v>
      </c>
    </row>
    <row r="57" spans="2:15" ht="18" x14ac:dyDescent="0.25">
      <c r="B57" s="40">
        <v>45578</v>
      </c>
      <c r="C57" s="29" t="s">
        <v>69</v>
      </c>
      <c r="D57" s="27" t="s">
        <v>71</v>
      </c>
      <c r="E57" s="10" t="s">
        <v>20</v>
      </c>
      <c r="F57" s="61">
        <f>VLOOKUP(E57,Data!$I$21:$J$30,2)</f>
        <v>2</v>
      </c>
      <c r="G57" s="23"/>
      <c r="H57" s="23"/>
      <c r="I57" s="61"/>
      <c r="J57" s="62">
        <f>Workouts[[#This Row],[Body za Umiestnenie]]+Workouts[[#This Row],[Body Účasť]]</f>
        <v>2</v>
      </c>
      <c r="K57" s="10"/>
      <c r="N57" s="33" t="s">
        <v>80</v>
      </c>
      <c r="O57" s="63">
        <v>2</v>
      </c>
    </row>
    <row r="58" spans="2:15" ht="18" x14ac:dyDescent="0.25">
      <c r="B58" s="40">
        <v>45578</v>
      </c>
      <c r="C58" s="29" t="s">
        <v>69</v>
      </c>
      <c r="D58" s="27" t="s">
        <v>42</v>
      </c>
      <c r="E58" s="10" t="s">
        <v>20</v>
      </c>
      <c r="F58" s="61">
        <f>VLOOKUP(E58,Data!$I$21:$J$30,2)</f>
        <v>2</v>
      </c>
      <c r="G58" s="23"/>
      <c r="H58" s="23"/>
      <c r="I58" s="61"/>
      <c r="J58" s="62">
        <f>Workouts[[#This Row],[Body za Umiestnenie]]+Workouts[[#This Row],[Body Účasť]]</f>
        <v>2</v>
      </c>
      <c r="K58" s="10"/>
      <c r="N58" s="33" t="s">
        <v>86</v>
      </c>
      <c r="O58" s="63">
        <v>2</v>
      </c>
    </row>
    <row r="59" spans="2:15" ht="18" x14ac:dyDescent="0.25">
      <c r="B59" s="40">
        <v>45582</v>
      </c>
      <c r="C59" s="29" t="s">
        <v>64</v>
      </c>
      <c r="D59" s="27" t="s">
        <v>5</v>
      </c>
      <c r="E59" s="10" t="s">
        <v>17</v>
      </c>
      <c r="F59" s="30">
        <f>VLOOKUP(E59,Data!$I$21:$J$30,2)</f>
        <v>4</v>
      </c>
      <c r="G59" s="23">
        <v>2</v>
      </c>
      <c r="H59" s="23"/>
      <c r="I59" s="30">
        <v>10</v>
      </c>
      <c r="J59" s="42">
        <f>Workouts[[#This Row],[Body za Umiestnenie]]+Workouts[[#This Row],[Body Účasť]]</f>
        <v>14</v>
      </c>
      <c r="K59" s="10"/>
      <c r="N59" s="33" t="s">
        <v>65</v>
      </c>
      <c r="O59" s="63">
        <v>845</v>
      </c>
    </row>
    <row r="60" spans="2:15" ht="18" x14ac:dyDescent="0.25">
      <c r="B60" s="40">
        <v>45591</v>
      </c>
      <c r="C60" s="29" t="s">
        <v>58</v>
      </c>
      <c r="D60" s="27" t="s">
        <v>39</v>
      </c>
      <c r="E60" s="10" t="s">
        <v>17</v>
      </c>
      <c r="F60" s="30">
        <f>VLOOKUP(E60,Data!$I$21:$J$30,2)</f>
        <v>4</v>
      </c>
      <c r="G60" s="23">
        <v>1</v>
      </c>
      <c r="H60" s="23"/>
      <c r="I60" s="30">
        <v>16</v>
      </c>
      <c r="J60" s="42">
        <f>Workouts[[#This Row],[Body za Umiestnenie]]+Workouts[[#This Row],[Body Účasť]]</f>
        <v>20</v>
      </c>
      <c r="K60" s="10"/>
    </row>
    <row r="61" spans="2:15" ht="18" x14ac:dyDescent="0.25">
      <c r="B61" s="40">
        <v>45591</v>
      </c>
      <c r="C61" s="29" t="s">
        <v>58</v>
      </c>
      <c r="D61" s="27" t="s">
        <v>70</v>
      </c>
      <c r="E61" s="10" t="s">
        <v>17</v>
      </c>
      <c r="F61" s="30">
        <f>VLOOKUP(E61,Data!$I$21:$J$30,2)</f>
        <v>4</v>
      </c>
      <c r="G61" s="23">
        <v>13</v>
      </c>
      <c r="H61" s="23"/>
      <c r="I61" s="30">
        <v>0</v>
      </c>
      <c r="J61" s="42">
        <f>Workouts[[#This Row],[Body za Umiestnenie]]+Workouts[[#This Row],[Body Účasť]]</f>
        <v>4</v>
      </c>
      <c r="K61" s="10"/>
    </row>
    <row r="62" spans="2:15" ht="18" x14ac:dyDescent="0.25">
      <c r="B62" s="40">
        <v>45591</v>
      </c>
      <c r="C62" s="29" t="s">
        <v>55</v>
      </c>
      <c r="D62" s="27" t="s">
        <v>5</v>
      </c>
      <c r="E62" s="10" t="s">
        <v>19</v>
      </c>
      <c r="F62" s="30">
        <f>VLOOKUP(E62,Data!$I$21:$J$30,2)</f>
        <v>2</v>
      </c>
      <c r="G62" s="23">
        <v>13</v>
      </c>
      <c r="H62" s="23"/>
      <c r="I62" s="30"/>
      <c r="J62" s="42">
        <f>Workouts[[#This Row],[Body za Umiestnenie]]+Workouts[[#This Row],[Body Účasť]]</f>
        <v>2</v>
      </c>
      <c r="K62" s="10"/>
    </row>
    <row r="63" spans="2:15" ht="18" x14ac:dyDescent="0.25">
      <c r="B63" s="40">
        <v>45591</v>
      </c>
      <c r="C63" s="29" t="s">
        <v>55</v>
      </c>
      <c r="D63" s="27" t="s">
        <v>50</v>
      </c>
      <c r="E63" s="10" t="s">
        <v>19</v>
      </c>
      <c r="F63" s="30">
        <f>VLOOKUP(E63,Data!$I$21:$J$30,2)</f>
        <v>2</v>
      </c>
      <c r="G63" s="23">
        <v>30</v>
      </c>
      <c r="H63" s="23"/>
      <c r="I63" s="30"/>
      <c r="J63" s="42">
        <f>Workouts[[#This Row],[Body za Umiestnenie]]+Workouts[[#This Row],[Body Účasť]]</f>
        <v>2</v>
      </c>
      <c r="K63" s="10"/>
    </row>
    <row r="64" spans="2:15" ht="18" x14ac:dyDescent="0.25">
      <c r="B64" s="40">
        <v>45598</v>
      </c>
      <c r="C64" s="29" t="s">
        <v>54</v>
      </c>
      <c r="D64" s="27" t="s">
        <v>5</v>
      </c>
      <c r="E64" s="10" t="s">
        <v>17</v>
      </c>
      <c r="F64" s="30">
        <f>VLOOKUP(E64,Data!$I$21:$J$30,2)</f>
        <v>4</v>
      </c>
      <c r="G64" s="23">
        <v>18</v>
      </c>
      <c r="H64" s="23"/>
      <c r="I64" s="30"/>
      <c r="J64" s="42">
        <f>Workouts[[#This Row],[Body za Umiestnenie]]+Workouts[[#This Row],[Body Účasť]]</f>
        <v>4</v>
      </c>
      <c r="K64" s="10"/>
    </row>
    <row r="65" spans="2:11" ht="18" x14ac:dyDescent="0.25">
      <c r="B65" s="40">
        <v>45603</v>
      </c>
      <c r="C65" s="29" t="s">
        <v>16</v>
      </c>
      <c r="D65" s="27" t="s">
        <v>5</v>
      </c>
      <c r="E65" s="10" t="s">
        <v>16</v>
      </c>
      <c r="F65" s="30">
        <f>VLOOKUP(E65,Data!$I$21:$J$30,2)</f>
        <v>8</v>
      </c>
      <c r="G65" s="23"/>
      <c r="H65" s="23"/>
      <c r="I65" s="30"/>
      <c r="J65" s="42">
        <f>Workouts[[#This Row],[Body za Umiestnenie]]+Workouts[[#This Row],[Body Účasť]]</f>
        <v>8</v>
      </c>
      <c r="K65" s="10"/>
    </row>
    <row r="66" spans="2:11" ht="18" x14ac:dyDescent="0.25">
      <c r="B66" s="40">
        <v>45603</v>
      </c>
      <c r="C66" s="29" t="s">
        <v>16</v>
      </c>
      <c r="D66" s="27" t="s">
        <v>70</v>
      </c>
      <c r="E66" s="10" t="s">
        <v>16</v>
      </c>
      <c r="F66" s="30">
        <f>VLOOKUP(E66,Data!$I$21:$J$30,2)</f>
        <v>8</v>
      </c>
      <c r="G66" s="23"/>
      <c r="H66" s="23"/>
      <c r="I66" s="30"/>
      <c r="J66" s="42">
        <f>Workouts[[#This Row],[Body za Umiestnenie]]+Workouts[[#This Row],[Body Účasť]]</f>
        <v>8</v>
      </c>
      <c r="K66" s="10"/>
    </row>
    <row r="67" spans="2:11" ht="18" x14ac:dyDescent="0.25">
      <c r="B67" s="40">
        <v>45603</v>
      </c>
      <c r="C67" s="29" t="s">
        <v>16</v>
      </c>
      <c r="D67" s="27" t="s">
        <v>45</v>
      </c>
      <c r="E67" s="10" t="s">
        <v>16</v>
      </c>
      <c r="F67" s="30">
        <f>VLOOKUP(E67,Data!$I$21:$J$30,2)</f>
        <v>8</v>
      </c>
      <c r="G67" s="23">
        <v>23</v>
      </c>
      <c r="H67" s="23"/>
      <c r="I67" s="30"/>
      <c r="J67" s="42">
        <f>Workouts[[#This Row],[Body za Umiestnenie]]+Workouts[[#This Row],[Body Účasť]]</f>
        <v>8</v>
      </c>
      <c r="K67" s="10"/>
    </row>
    <row r="68" spans="2:11" ht="18" x14ac:dyDescent="0.25">
      <c r="B68" s="40">
        <v>45603</v>
      </c>
      <c r="C68" s="29" t="s">
        <v>16</v>
      </c>
      <c r="D68" s="27" t="s">
        <v>46</v>
      </c>
      <c r="E68" s="10" t="s">
        <v>16</v>
      </c>
      <c r="F68" s="30">
        <f>VLOOKUP(E68,Data!$I$21:$J$30,2)</f>
        <v>8</v>
      </c>
      <c r="G68" s="23">
        <v>7</v>
      </c>
      <c r="H68" s="23"/>
      <c r="I68" s="30">
        <v>6</v>
      </c>
      <c r="J68" s="42">
        <f>Workouts[[#This Row],[Body za Umiestnenie]]+Workouts[[#This Row],[Body Účasť]]</f>
        <v>14</v>
      </c>
      <c r="K68" s="10"/>
    </row>
    <row r="69" spans="2:11" ht="18" x14ac:dyDescent="0.25">
      <c r="B69" s="40">
        <v>45605</v>
      </c>
      <c r="C69" s="29" t="s">
        <v>58</v>
      </c>
      <c r="D69" s="27" t="s">
        <v>39</v>
      </c>
      <c r="E69" s="10" t="s">
        <v>17</v>
      </c>
      <c r="F69" s="30">
        <f>VLOOKUP(E69,Data!$I$21:$J$30,2)</f>
        <v>4</v>
      </c>
      <c r="G69" s="23">
        <v>3</v>
      </c>
      <c r="H69" s="23"/>
      <c r="I69" s="30">
        <v>6</v>
      </c>
      <c r="J69" s="42">
        <f>Workouts[[#This Row],[Body za Umiestnenie]]+Workouts[[#This Row],[Body Účasť]]</f>
        <v>10</v>
      </c>
      <c r="K69" s="10"/>
    </row>
    <row r="70" spans="2:11" ht="18" x14ac:dyDescent="0.25">
      <c r="B70" s="40">
        <v>45611</v>
      </c>
      <c r="C70" s="29" t="s">
        <v>58</v>
      </c>
      <c r="D70" s="27" t="s">
        <v>39</v>
      </c>
      <c r="E70" s="10" t="s">
        <v>17</v>
      </c>
      <c r="F70" s="30">
        <f>VLOOKUP(E70,Data!$I$21:$J$30,2)</f>
        <v>4</v>
      </c>
      <c r="G70" s="23">
        <v>15</v>
      </c>
      <c r="H70" s="23"/>
      <c r="I70" s="30"/>
      <c r="J70" s="42">
        <f>Workouts[[#This Row],[Body za Umiestnenie]]+Workouts[[#This Row],[Body Účasť]]</f>
        <v>4</v>
      </c>
      <c r="K70" s="10"/>
    </row>
    <row r="71" spans="2:11" ht="18" x14ac:dyDescent="0.25">
      <c r="B71" s="40">
        <v>45611</v>
      </c>
      <c r="C71" s="29" t="s">
        <v>58</v>
      </c>
      <c r="D71" s="27" t="s">
        <v>48</v>
      </c>
      <c r="E71" s="10" t="s">
        <v>17</v>
      </c>
      <c r="F71" s="61">
        <f>VLOOKUP(E71,Data!$I$21:$J$30,2)</f>
        <v>4</v>
      </c>
      <c r="G71" s="23">
        <v>18</v>
      </c>
      <c r="H71" s="23"/>
      <c r="I71" s="61"/>
      <c r="J71" s="62">
        <f>Workouts[[#This Row],[Body za Umiestnenie]]+Workouts[[#This Row],[Body Účasť]]</f>
        <v>4</v>
      </c>
      <c r="K71" s="10"/>
    </row>
    <row r="72" spans="2:11" ht="18" x14ac:dyDescent="0.25">
      <c r="B72" s="40">
        <v>45611</v>
      </c>
      <c r="C72" s="29" t="s">
        <v>58</v>
      </c>
      <c r="D72" s="27" t="s">
        <v>75</v>
      </c>
      <c r="E72" s="10" t="s">
        <v>17</v>
      </c>
      <c r="F72" s="61">
        <f>VLOOKUP(E72,Data!$I$21:$J$30,2)</f>
        <v>4</v>
      </c>
      <c r="G72" s="23">
        <v>21</v>
      </c>
      <c r="H72" s="23"/>
      <c r="I72" s="61"/>
      <c r="J72" s="62">
        <f>Workouts[[#This Row],[Body za Umiestnenie]]+Workouts[[#This Row],[Body Účasť]]</f>
        <v>4</v>
      </c>
      <c r="K72" s="10"/>
    </row>
    <row r="73" spans="2:11" ht="18" x14ac:dyDescent="0.25">
      <c r="B73" s="40">
        <v>45611</v>
      </c>
      <c r="C73" s="29" t="s">
        <v>58</v>
      </c>
      <c r="D73" s="27" t="s">
        <v>47</v>
      </c>
      <c r="E73" s="10" t="s">
        <v>17</v>
      </c>
      <c r="F73" s="61">
        <f>VLOOKUP(E73,Data!$I$21:$J$30,2)</f>
        <v>4</v>
      </c>
      <c r="G73" s="23">
        <v>22</v>
      </c>
      <c r="H73" s="23"/>
      <c r="I73" s="61"/>
      <c r="J73" s="62">
        <f>Workouts[[#This Row],[Body za Umiestnenie]]+Workouts[[#This Row],[Body Účasť]]</f>
        <v>4</v>
      </c>
      <c r="K73" s="10"/>
    </row>
    <row r="74" spans="2:11" ht="18" x14ac:dyDescent="0.25">
      <c r="B74" s="40">
        <v>45611</v>
      </c>
      <c r="C74" s="29" t="s">
        <v>58</v>
      </c>
      <c r="D74" s="27" t="s">
        <v>70</v>
      </c>
      <c r="E74" s="10" t="s">
        <v>17</v>
      </c>
      <c r="F74" s="61">
        <f>VLOOKUP(E74,Data!$I$21:$J$30,2)</f>
        <v>4</v>
      </c>
      <c r="G74" s="23">
        <v>2</v>
      </c>
      <c r="H74" s="23"/>
      <c r="I74" s="61">
        <v>10</v>
      </c>
      <c r="J74" s="62">
        <f>Workouts[[#This Row],[Body za Umiestnenie]]+Workouts[[#This Row],[Body Účasť]]</f>
        <v>14</v>
      </c>
      <c r="K74" s="10"/>
    </row>
    <row r="75" spans="2:11" ht="18" x14ac:dyDescent="0.25">
      <c r="B75" s="40">
        <v>45611</v>
      </c>
      <c r="C75" s="29" t="s">
        <v>58</v>
      </c>
      <c r="D75" s="27" t="s">
        <v>46</v>
      </c>
      <c r="E75" s="10" t="s">
        <v>17</v>
      </c>
      <c r="F75" s="30">
        <f>VLOOKUP(E75,Data!$I$21:$J$30,2)</f>
        <v>4</v>
      </c>
      <c r="G75" s="23">
        <v>8</v>
      </c>
      <c r="H75" s="23"/>
      <c r="I75" s="30">
        <v>2</v>
      </c>
      <c r="J75" s="42">
        <f>Workouts[[#This Row],[Body za Umiestnenie]]+Workouts[[#This Row],[Body Účasť]]</f>
        <v>6</v>
      </c>
      <c r="K75" s="10"/>
    </row>
    <row r="76" spans="2:11" ht="18" x14ac:dyDescent="0.25">
      <c r="B76" s="40">
        <v>45611</v>
      </c>
      <c r="C76" s="29" t="s">
        <v>58</v>
      </c>
      <c r="D76" s="27" t="s">
        <v>45</v>
      </c>
      <c r="E76" s="10" t="s">
        <v>17</v>
      </c>
      <c r="F76" s="30">
        <f>VLOOKUP(E76,Data!$I$21:$J$30,2)</f>
        <v>4</v>
      </c>
      <c r="G76" s="23">
        <v>3</v>
      </c>
      <c r="H76" s="23"/>
      <c r="I76" s="30">
        <v>6</v>
      </c>
      <c r="J76" s="42">
        <f>Workouts[[#This Row],[Body za Umiestnenie]]+Workouts[[#This Row],[Body Účasť]]</f>
        <v>10</v>
      </c>
      <c r="K76" s="10"/>
    </row>
    <row r="77" spans="2:11" ht="18" x14ac:dyDescent="0.25">
      <c r="B77" s="40">
        <v>45612</v>
      </c>
      <c r="C77" s="29" t="s">
        <v>55</v>
      </c>
      <c r="D77" s="27" t="s">
        <v>70</v>
      </c>
      <c r="E77" s="10" t="s">
        <v>19</v>
      </c>
      <c r="F77" s="30">
        <f>VLOOKUP(E77,Data!$I$21:$J$30,2)</f>
        <v>2</v>
      </c>
      <c r="G77" s="23">
        <v>20</v>
      </c>
      <c r="H77" s="23"/>
      <c r="I77" s="30"/>
      <c r="J77" s="42">
        <f>Workouts[[#This Row],[Body za Umiestnenie]]+Workouts[[#This Row],[Body Účasť]]</f>
        <v>2</v>
      </c>
      <c r="K77" s="10"/>
    </row>
    <row r="78" spans="2:11" ht="18" x14ac:dyDescent="0.25">
      <c r="B78" s="40">
        <v>45613</v>
      </c>
      <c r="C78" s="29" t="s">
        <v>58</v>
      </c>
      <c r="D78" s="27" t="s">
        <v>39</v>
      </c>
      <c r="E78" s="10" t="s">
        <v>18</v>
      </c>
      <c r="F78" s="30">
        <f>VLOOKUP(E78,Data!$I$21:$J$30,2)</f>
        <v>2</v>
      </c>
      <c r="G78" s="23">
        <v>1</v>
      </c>
      <c r="H78" s="23">
        <v>9</v>
      </c>
      <c r="I78" s="30">
        <f t="shared" ref="I78:I84" si="1">H78-G78-1</f>
        <v>7</v>
      </c>
      <c r="J78" s="42">
        <f>Workouts[[#This Row],[Body za Umiestnenie]]+Workouts[[#This Row],[Body Účasť]]</f>
        <v>9</v>
      </c>
      <c r="K78" s="10"/>
    </row>
    <row r="79" spans="2:11" ht="18" x14ac:dyDescent="0.25">
      <c r="B79" s="40">
        <v>45613</v>
      </c>
      <c r="C79" s="29" t="s">
        <v>58</v>
      </c>
      <c r="D79" s="27" t="s">
        <v>47</v>
      </c>
      <c r="E79" s="10" t="s">
        <v>18</v>
      </c>
      <c r="F79" s="30">
        <f>VLOOKUP(E79,Data!$I$21:$J$30,2)</f>
        <v>2</v>
      </c>
      <c r="G79" s="23">
        <v>2</v>
      </c>
      <c r="H79" s="23">
        <v>9</v>
      </c>
      <c r="I79" s="30">
        <f t="shared" si="1"/>
        <v>6</v>
      </c>
      <c r="J79" s="42">
        <f>Workouts[[#This Row],[Body za Umiestnenie]]+Workouts[[#This Row],[Body Účasť]]</f>
        <v>8</v>
      </c>
      <c r="K79" s="10"/>
    </row>
    <row r="80" spans="2:11" ht="18" x14ac:dyDescent="0.25">
      <c r="B80" s="40">
        <v>45613</v>
      </c>
      <c r="C80" s="29" t="s">
        <v>58</v>
      </c>
      <c r="D80" s="27" t="s">
        <v>41</v>
      </c>
      <c r="E80" s="10" t="s">
        <v>18</v>
      </c>
      <c r="F80" s="30">
        <f>VLOOKUP(E80,Data!$I$21:$J$30,2)</f>
        <v>2</v>
      </c>
      <c r="G80" s="23">
        <v>3</v>
      </c>
      <c r="H80" s="23">
        <v>9</v>
      </c>
      <c r="I80" s="30">
        <f t="shared" si="1"/>
        <v>5</v>
      </c>
      <c r="J80" s="42">
        <f>Workouts[[#This Row],[Body za Umiestnenie]]+Workouts[[#This Row],[Body Účasť]]</f>
        <v>7</v>
      </c>
      <c r="K80" s="10"/>
    </row>
    <row r="81" spans="2:11" ht="18" x14ac:dyDescent="0.25">
      <c r="B81" s="40">
        <v>45613</v>
      </c>
      <c r="C81" s="29" t="s">
        <v>58</v>
      </c>
      <c r="D81" s="27" t="s">
        <v>48</v>
      </c>
      <c r="E81" s="10" t="s">
        <v>18</v>
      </c>
      <c r="F81" s="30">
        <f>VLOOKUP(E81,Data!$I$21:$J$30,2)</f>
        <v>2</v>
      </c>
      <c r="G81" s="23">
        <v>4</v>
      </c>
      <c r="H81" s="23">
        <v>9</v>
      </c>
      <c r="I81" s="30">
        <f t="shared" si="1"/>
        <v>4</v>
      </c>
      <c r="J81" s="42">
        <f>Workouts[[#This Row],[Body za Umiestnenie]]+Workouts[[#This Row],[Body Účasť]]</f>
        <v>6</v>
      </c>
      <c r="K81" s="10"/>
    </row>
    <row r="82" spans="2:11" ht="18" x14ac:dyDescent="0.25">
      <c r="B82" s="40">
        <v>45613</v>
      </c>
      <c r="C82" s="29" t="s">
        <v>58</v>
      </c>
      <c r="D82" s="27" t="s">
        <v>75</v>
      </c>
      <c r="E82" s="10" t="s">
        <v>18</v>
      </c>
      <c r="F82" s="30">
        <f>VLOOKUP(E82,Data!$I$21:$J$30,2)</f>
        <v>2</v>
      </c>
      <c r="G82" s="23">
        <v>5</v>
      </c>
      <c r="H82" s="23">
        <v>9</v>
      </c>
      <c r="I82" s="30">
        <f t="shared" si="1"/>
        <v>3</v>
      </c>
      <c r="J82" s="42">
        <f>Workouts[[#This Row],[Body za Umiestnenie]]+Workouts[[#This Row],[Body Účasť]]</f>
        <v>5</v>
      </c>
      <c r="K82" s="10"/>
    </row>
    <row r="83" spans="2:11" ht="18" x14ac:dyDescent="0.25">
      <c r="B83" s="40">
        <v>45613</v>
      </c>
      <c r="C83" s="29" t="s">
        <v>58</v>
      </c>
      <c r="D83" s="27" t="s">
        <v>66</v>
      </c>
      <c r="E83" s="10" t="s">
        <v>18</v>
      </c>
      <c r="F83" s="30">
        <f>VLOOKUP(E83,Data!$I$21:$J$30,2)</f>
        <v>2</v>
      </c>
      <c r="G83" s="23">
        <v>6</v>
      </c>
      <c r="H83" s="23">
        <v>9</v>
      </c>
      <c r="I83" s="30">
        <f t="shared" si="1"/>
        <v>2</v>
      </c>
      <c r="J83" s="42">
        <f>Workouts[[#This Row],[Body za Umiestnenie]]+Workouts[[#This Row],[Body Účasť]]</f>
        <v>4</v>
      </c>
      <c r="K83" s="10"/>
    </row>
    <row r="84" spans="2:11" ht="18" x14ac:dyDescent="0.25">
      <c r="B84" s="40">
        <v>45613</v>
      </c>
      <c r="C84" s="29" t="s">
        <v>58</v>
      </c>
      <c r="D84" s="27" t="s">
        <v>40</v>
      </c>
      <c r="E84" s="10" t="s">
        <v>18</v>
      </c>
      <c r="F84" s="30">
        <f>VLOOKUP(E84,Data!$I$21:$J$30,2)</f>
        <v>2</v>
      </c>
      <c r="G84" s="23">
        <v>7</v>
      </c>
      <c r="H84" s="23">
        <v>9</v>
      </c>
      <c r="I84" s="30">
        <f t="shared" si="1"/>
        <v>1</v>
      </c>
      <c r="J84" s="42">
        <f>Workouts[[#This Row],[Body za Umiestnenie]]+Workouts[[#This Row],[Body Účasť]]</f>
        <v>3</v>
      </c>
      <c r="K84" s="10"/>
    </row>
    <row r="85" spans="2:11" ht="18" x14ac:dyDescent="0.25">
      <c r="B85" s="40">
        <v>45613</v>
      </c>
      <c r="C85" s="29" t="s">
        <v>58</v>
      </c>
      <c r="D85" s="27" t="s">
        <v>49</v>
      </c>
      <c r="E85" s="10" t="s">
        <v>18</v>
      </c>
      <c r="F85" s="30">
        <f>VLOOKUP(E85,Data!$I$21:$J$30,2)</f>
        <v>2</v>
      </c>
      <c r="G85" s="23">
        <v>8</v>
      </c>
      <c r="H85" s="23">
        <v>9</v>
      </c>
      <c r="I85" s="30"/>
      <c r="J85" s="42">
        <f>Workouts[[#This Row],[Body za Umiestnenie]]+Workouts[[#This Row],[Body Účasť]]</f>
        <v>2</v>
      </c>
      <c r="K85" s="10"/>
    </row>
    <row r="86" spans="2:11" ht="18" x14ac:dyDescent="0.25">
      <c r="B86" s="40">
        <v>45613</v>
      </c>
      <c r="C86" s="29" t="s">
        <v>58</v>
      </c>
      <c r="D86" s="27" t="s">
        <v>77</v>
      </c>
      <c r="E86" s="10" t="s">
        <v>18</v>
      </c>
      <c r="F86" s="30">
        <f>VLOOKUP(E86,Data!$I$21:$J$30,2)</f>
        <v>2</v>
      </c>
      <c r="G86" s="23">
        <v>9</v>
      </c>
      <c r="H86" s="23">
        <v>9</v>
      </c>
      <c r="I86" s="30"/>
      <c r="J86" s="42">
        <f>Workouts[[#This Row],[Body za Umiestnenie]]+Workouts[[#This Row],[Body Účasť]]</f>
        <v>2</v>
      </c>
      <c r="K86" s="10"/>
    </row>
    <row r="87" spans="2:11" ht="18" x14ac:dyDescent="0.25">
      <c r="B87" s="40">
        <v>45613</v>
      </c>
      <c r="C87" s="29" t="s">
        <v>58</v>
      </c>
      <c r="D87" s="27" t="s">
        <v>45</v>
      </c>
      <c r="E87" s="10" t="s">
        <v>18</v>
      </c>
      <c r="F87" s="30">
        <f>VLOOKUP(E87,Data!$I$21:$J$30,2)</f>
        <v>2</v>
      </c>
      <c r="G87" s="23">
        <v>1</v>
      </c>
      <c r="H87" s="23">
        <v>5</v>
      </c>
      <c r="I87" s="30">
        <f>H87-G87-1</f>
        <v>3</v>
      </c>
      <c r="J87" s="42">
        <f>Workouts[[#This Row],[Body za Umiestnenie]]+Workouts[[#This Row],[Body Účasť]]</f>
        <v>5</v>
      </c>
      <c r="K87" s="10"/>
    </row>
    <row r="88" spans="2:11" ht="18" x14ac:dyDescent="0.25">
      <c r="B88" s="40">
        <v>45613</v>
      </c>
      <c r="C88" s="29" t="s">
        <v>58</v>
      </c>
      <c r="D88" s="27" t="s">
        <v>46</v>
      </c>
      <c r="E88" s="10" t="s">
        <v>18</v>
      </c>
      <c r="F88" s="30">
        <f>VLOOKUP(E88,Data!$I$21:$J$30,2)</f>
        <v>2</v>
      </c>
      <c r="G88" s="23">
        <v>2</v>
      </c>
      <c r="H88" s="23">
        <v>5</v>
      </c>
      <c r="I88" s="30">
        <f>H88-G88-1</f>
        <v>2</v>
      </c>
      <c r="J88" s="42">
        <f>Workouts[[#This Row],[Body za Umiestnenie]]+Workouts[[#This Row],[Body Účasť]]</f>
        <v>4</v>
      </c>
      <c r="K88" s="10"/>
    </row>
    <row r="89" spans="2:11" ht="18" x14ac:dyDescent="0.25">
      <c r="B89" s="40">
        <v>45613</v>
      </c>
      <c r="C89" s="29" t="s">
        <v>58</v>
      </c>
      <c r="D89" s="27" t="s">
        <v>67</v>
      </c>
      <c r="E89" s="10" t="s">
        <v>18</v>
      </c>
      <c r="F89" s="30">
        <f>VLOOKUP(E89,Data!$I$21:$J$30,2)</f>
        <v>2</v>
      </c>
      <c r="G89" s="23">
        <v>3</v>
      </c>
      <c r="H89" s="23">
        <v>5</v>
      </c>
      <c r="I89" s="30">
        <f>H89-G89-1</f>
        <v>1</v>
      </c>
      <c r="J89" s="42">
        <f>Workouts[[#This Row],[Body za Umiestnenie]]+Workouts[[#This Row],[Body Účasť]]</f>
        <v>3</v>
      </c>
      <c r="K89" s="10"/>
    </row>
    <row r="90" spans="2:11" ht="18" x14ac:dyDescent="0.25">
      <c r="B90" s="40">
        <v>45613</v>
      </c>
      <c r="C90" s="29" t="s">
        <v>58</v>
      </c>
      <c r="D90" s="27" t="s">
        <v>76</v>
      </c>
      <c r="E90" s="10" t="s">
        <v>18</v>
      </c>
      <c r="F90" s="30">
        <f>VLOOKUP(E90,Data!$I$21:$J$30,2)</f>
        <v>2</v>
      </c>
      <c r="G90" s="23">
        <v>4</v>
      </c>
      <c r="H90" s="23">
        <v>5</v>
      </c>
      <c r="I90" s="30"/>
      <c r="J90" s="42">
        <f>Workouts[[#This Row],[Body za Umiestnenie]]+Workouts[[#This Row],[Body Účasť]]</f>
        <v>2</v>
      </c>
      <c r="K90" s="10"/>
    </row>
    <row r="91" spans="2:11" ht="18" x14ac:dyDescent="0.25">
      <c r="B91" s="40">
        <v>45613</v>
      </c>
      <c r="C91" s="29" t="s">
        <v>58</v>
      </c>
      <c r="D91" s="27" t="s">
        <v>68</v>
      </c>
      <c r="E91" s="10" t="s">
        <v>18</v>
      </c>
      <c r="F91" s="30">
        <f>VLOOKUP(E91,Data!$I$21:$J$30,2)</f>
        <v>2</v>
      </c>
      <c r="G91" s="23">
        <v>5</v>
      </c>
      <c r="H91" s="23">
        <v>5</v>
      </c>
      <c r="I91" s="30"/>
      <c r="J91" s="42">
        <f>Workouts[[#This Row],[Body za Umiestnenie]]+Workouts[[#This Row],[Body Účasť]]</f>
        <v>2</v>
      </c>
      <c r="K91" s="10"/>
    </row>
    <row r="92" spans="2:11" ht="18" x14ac:dyDescent="0.25">
      <c r="B92" s="40">
        <v>45619</v>
      </c>
      <c r="C92" s="29" t="s">
        <v>69</v>
      </c>
      <c r="D92" s="27" t="s">
        <v>5</v>
      </c>
      <c r="E92" s="10" t="s">
        <v>19</v>
      </c>
      <c r="F92" s="30">
        <f>VLOOKUP(E92,Data!$I$21:$J$30,2)</f>
        <v>2</v>
      </c>
      <c r="G92" s="23"/>
      <c r="H92" s="23"/>
      <c r="I92" s="30"/>
      <c r="J92" s="42">
        <f>Workouts[[#This Row],[Body za Umiestnenie]]+Workouts[[#This Row],[Body Účasť]]</f>
        <v>2</v>
      </c>
      <c r="K92" s="10"/>
    </row>
    <row r="93" spans="2:11" ht="18" x14ac:dyDescent="0.25">
      <c r="B93" s="40">
        <v>45619</v>
      </c>
      <c r="C93" s="29" t="s">
        <v>69</v>
      </c>
      <c r="D93" s="27" t="s">
        <v>70</v>
      </c>
      <c r="E93" s="10" t="s">
        <v>20</v>
      </c>
      <c r="F93" s="30">
        <f>VLOOKUP(E93,Data!$I$21:$J$30,2)</f>
        <v>2</v>
      </c>
      <c r="G93" s="23"/>
      <c r="H93" s="23"/>
      <c r="I93" s="30"/>
      <c r="J93" s="42">
        <f>Workouts[[#This Row],[Body za Umiestnenie]]+Workouts[[#This Row],[Body Účasť]]</f>
        <v>2</v>
      </c>
      <c r="K93" s="10"/>
    </row>
    <row r="94" spans="2:11" ht="18" x14ac:dyDescent="0.25">
      <c r="B94" s="40">
        <v>45619</v>
      </c>
      <c r="C94" s="29" t="s">
        <v>69</v>
      </c>
      <c r="D94" s="27" t="s">
        <v>50</v>
      </c>
      <c r="E94" s="10" t="s">
        <v>20</v>
      </c>
      <c r="F94" s="30">
        <f>VLOOKUP(E94,Data!$I$21:$J$30,2)</f>
        <v>2</v>
      </c>
      <c r="G94" s="23"/>
      <c r="H94" s="23"/>
      <c r="I94" s="30"/>
      <c r="J94" s="42">
        <f>Workouts[[#This Row],[Body za Umiestnenie]]+Workouts[[#This Row],[Body Účasť]]</f>
        <v>2</v>
      </c>
      <c r="K94" s="10"/>
    </row>
    <row r="95" spans="2:11" ht="18" x14ac:dyDescent="0.25">
      <c r="B95" s="40">
        <v>45619</v>
      </c>
      <c r="C95" s="29" t="s">
        <v>58</v>
      </c>
      <c r="D95" s="27" t="s">
        <v>39</v>
      </c>
      <c r="E95" s="10" t="s">
        <v>17</v>
      </c>
      <c r="F95" s="30">
        <f>VLOOKUP(E95,Data!$I$21:$J$30,2)</f>
        <v>4</v>
      </c>
      <c r="G95" s="23">
        <v>1</v>
      </c>
      <c r="H95" s="23"/>
      <c r="I95" s="30">
        <v>16</v>
      </c>
      <c r="J95" s="42">
        <f>Workouts[[#This Row],[Body za Umiestnenie]]+Workouts[[#This Row],[Body Účasť]]</f>
        <v>20</v>
      </c>
      <c r="K95" s="10"/>
    </row>
    <row r="96" spans="2:11" ht="18" x14ac:dyDescent="0.25">
      <c r="B96" s="40">
        <v>45619</v>
      </c>
      <c r="C96" s="29" t="s">
        <v>58</v>
      </c>
      <c r="D96" s="27" t="s">
        <v>46</v>
      </c>
      <c r="E96" s="10" t="s">
        <v>17</v>
      </c>
      <c r="F96" s="30">
        <f>VLOOKUP(E96,Data!$I$21:$J$30,2)</f>
        <v>4</v>
      </c>
      <c r="G96" s="23">
        <v>9</v>
      </c>
      <c r="H96" s="23"/>
      <c r="I96" s="30"/>
      <c r="J96" s="42">
        <f>Workouts[[#This Row],[Body za Umiestnenie]]+Workouts[[#This Row],[Body Účasť]]</f>
        <v>4</v>
      </c>
      <c r="K96" s="10"/>
    </row>
    <row r="97" spans="2:11" ht="18" x14ac:dyDescent="0.25">
      <c r="B97" s="40">
        <v>45619</v>
      </c>
      <c r="C97" s="29" t="s">
        <v>58</v>
      </c>
      <c r="D97" s="27" t="s">
        <v>45</v>
      </c>
      <c r="E97" s="10" t="s">
        <v>17</v>
      </c>
      <c r="F97" s="30">
        <f>VLOOKUP(E97,Data!$I$21:$J$30,2)</f>
        <v>4</v>
      </c>
      <c r="G97" s="23">
        <v>5</v>
      </c>
      <c r="H97" s="23"/>
      <c r="I97" s="30">
        <v>2</v>
      </c>
      <c r="J97" s="42">
        <f>Workouts[[#This Row],[Body za Umiestnenie]]+Workouts[[#This Row],[Body Účasť]]</f>
        <v>6</v>
      </c>
      <c r="K97" s="10"/>
    </row>
    <row r="98" spans="2:11" ht="18" x14ac:dyDescent="0.25">
      <c r="B98" s="40">
        <v>45647</v>
      </c>
      <c r="C98" s="29" t="s">
        <v>58</v>
      </c>
      <c r="D98" s="27" t="s">
        <v>46</v>
      </c>
      <c r="E98" s="10" t="s">
        <v>17</v>
      </c>
      <c r="F98" s="61">
        <f>VLOOKUP(E98,Data!$I$21:$J$30,2)</f>
        <v>4</v>
      </c>
      <c r="G98" s="23">
        <v>1</v>
      </c>
      <c r="H98" s="23"/>
      <c r="I98" s="61">
        <v>16</v>
      </c>
      <c r="J98" s="62">
        <f>Workouts[[#This Row],[Body za Umiestnenie]]+Workouts[[#This Row],[Body Účasť]]</f>
        <v>20</v>
      </c>
      <c r="K98" s="10"/>
    </row>
    <row r="99" spans="2:11" ht="18" x14ac:dyDescent="0.25">
      <c r="B99" s="40">
        <v>45647</v>
      </c>
      <c r="C99" s="29" t="s">
        <v>58</v>
      </c>
      <c r="D99" s="27" t="s">
        <v>45</v>
      </c>
      <c r="E99" s="10" t="s">
        <v>17</v>
      </c>
      <c r="F99" s="61">
        <f>VLOOKUP(E99,Data!$I$21:$J$30,2)</f>
        <v>4</v>
      </c>
      <c r="G99" s="23">
        <v>1</v>
      </c>
      <c r="H99" s="23"/>
      <c r="I99" s="61">
        <v>16</v>
      </c>
      <c r="J99" s="62">
        <f>Workouts[[#This Row],[Body za Umiestnenie]]+Workouts[[#This Row],[Body Účasť]]</f>
        <v>20</v>
      </c>
      <c r="K99" s="10"/>
    </row>
    <row r="100" spans="2:11" ht="18" x14ac:dyDescent="0.25">
      <c r="B100" s="40">
        <v>45647</v>
      </c>
      <c r="C100" s="29" t="s">
        <v>54</v>
      </c>
      <c r="D100" s="27" t="s">
        <v>70</v>
      </c>
      <c r="E100" s="10" t="s">
        <v>20</v>
      </c>
      <c r="F100" s="61">
        <f>VLOOKUP(E100,Data!$I$21:$J$30,2)</f>
        <v>2</v>
      </c>
      <c r="G100" s="23">
        <v>13</v>
      </c>
      <c r="H100" s="23"/>
      <c r="I100" s="61"/>
      <c r="J100" s="62">
        <f>Workouts[[#This Row],[Body za Umiestnenie]]+Workouts[[#This Row],[Body Účasť]]</f>
        <v>2</v>
      </c>
      <c r="K100" s="10"/>
    </row>
    <row r="101" spans="2:11" ht="18" x14ac:dyDescent="0.25">
      <c r="B101" s="40">
        <v>45647</v>
      </c>
      <c r="C101" s="29" t="s">
        <v>54</v>
      </c>
      <c r="D101" s="27" t="s">
        <v>42</v>
      </c>
      <c r="E101" s="10" t="s">
        <v>20</v>
      </c>
      <c r="F101" s="61">
        <f>VLOOKUP(E101,Data!$I$21:$J$30,2)</f>
        <v>2</v>
      </c>
      <c r="G101" s="23">
        <v>19</v>
      </c>
      <c r="H101" s="23"/>
      <c r="I101" s="61"/>
      <c r="J101" s="62">
        <f>Workouts[[#This Row],[Body za Umiestnenie]]+Workouts[[#This Row],[Body Účasť]]</f>
        <v>2</v>
      </c>
      <c r="K101" s="10"/>
    </row>
    <row r="102" spans="2:11" ht="18" x14ac:dyDescent="0.25">
      <c r="B102" s="40">
        <v>45647</v>
      </c>
      <c r="C102" s="29" t="s">
        <v>58</v>
      </c>
      <c r="D102" s="27" t="s">
        <v>42</v>
      </c>
      <c r="E102" s="10" t="s">
        <v>18</v>
      </c>
      <c r="F102" s="61">
        <f>VLOOKUP(E102,Data!$I$21:$J$30,2)</f>
        <v>2</v>
      </c>
      <c r="G102" s="23">
        <v>1</v>
      </c>
      <c r="H102" s="23">
        <v>1</v>
      </c>
      <c r="I102" s="30"/>
      <c r="J102" s="62">
        <f>Workouts[[#This Row],[Body za Umiestnenie]]+Workouts[[#This Row],[Body Účasť]]</f>
        <v>2</v>
      </c>
      <c r="K102" s="10"/>
    </row>
    <row r="103" spans="2:11" ht="18" x14ac:dyDescent="0.25">
      <c r="B103" s="40">
        <v>45647</v>
      </c>
      <c r="C103" s="29" t="s">
        <v>58</v>
      </c>
      <c r="D103" s="27" t="s">
        <v>43</v>
      </c>
      <c r="E103" s="10" t="s">
        <v>18</v>
      </c>
      <c r="F103" s="61">
        <f>VLOOKUP(E103,Data!$I$21:$J$30,2)</f>
        <v>2</v>
      </c>
      <c r="G103" s="23">
        <v>1</v>
      </c>
      <c r="H103" s="23">
        <v>3</v>
      </c>
      <c r="I103" s="30">
        <f t="shared" ref="I103:I109" si="2">H103-G103-1</f>
        <v>1</v>
      </c>
      <c r="J103" s="62">
        <f>Workouts[[#This Row],[Body za Umiestnenie]]+Workouts[[#This Row],[Body Účasť]]</f>
        <v>3</v>
      </c>
      <c r="K103" s="10"/>
    </row>
    <row r="104" spans="2:11" ht="18" x14ac:dyDescent="0.25">
      <c r="B104" s="40">
        <v>45647</v>
      </c>
      <c r="C104" s="29" t="s">
        <v>58</v>
      </c>
      <c r="D104" s="27" t="s">
        <v>78</v>
      </c>
      <c r="E104" s="10" t="s">
        <v>18</v>
      </c>
      <c r="F104" s="61">
        <f>VLOOKUP(E104,Data!$I$21:$J$30,2)</f>
        <v>2</v>
      </c>
      <c r="G104" s="23">
        <v>2</v>
      </c>
      <c r="H104" s="23">
        <v>3</v>
      </c>
      <c r="I104" s="30"/>
      <c r="J104" s="62">
        <f>Workouts[[#This Row],[Body za Umiestnenie]]+Workouts[[#This Row],[Body Účasť]]</f>
        <v>2</v>
      </c>
      <c r="K104" s="10"/>
    </row>
    <row r="105" spans="2:11" ht="18" x14ac:dyDescent="0.25">
      <c r="B105" s="40">
        <v>45647</v>
      </c>
      <c r="C105" s="29" t="s">
        <v>58</v>
      </c>
      <c r="D105" s="27" t="s">
        <v>74</v>
      </c>
      <c r="E105" s="10" t="s">
        <v>18</v>
      </c>
      <c r="F105" s="61">
        <f>VLOOKUP(E105,Data!$I$21:$J$30,2)</f>
        <v>2</v>
      </c>
      <c r="G105" s="23">
        <v>3</v>
      </c>
      <c r="H105" s="23">
        <v>3</v>
      </c>
      <c r="I105" s="30"/>
      <c r="J105" s="62">
        <f>Workouts[[#This Row],[Body za Umiestnenie]]+Workouts[[#This Row],[Body Účasť]]</f>
        <v>2</v>
      </c>
      <c r="K105" s="10"/>
    </row>
    <row r="106" spans="2:11" ht="18" x14ac:dyDescent="0.25">
      <c r="B106" s="40">
        <v>45647</v>
      </c>
      <c r="C106" s="29" t="s">
        <v>58</v>
      </c>
      <c r="D106" s="27" t="s">
        <v>79</v>
      </c>
      <c r="E106" s="10" t="s">
        <v>18</v>
      </c>
      <c r="F106" s="61">
        <f>VLOOKUP(E106,Data!$I$21:$J$30,2)</f>
        <v>2</v>
      </c>
      <c r="G106" s="23">
        <v>1</v>
      </c>
      <c r="H106" s="23">
        <v>1</v>
      </c>
      <c r="I106" s="30"/>
      <c r="J106" s="62">
        <f>Workouts[[#This Row],[Body za Umiestnenie]]+Workouts[[#This Row],[Body Účasť]]</f>
        <v>2</v>
      </c>
      <c r="K106" s="10"/>
    </row>
    <row r="107" spans="2:11" ht="18" x14ac:dyDescent="0.25">
      <c r="B107" s="40">
        <v>45647</v>
      </c>
      <c r="C107" s="29" t="s">
        <v>58</v>
      </c>
      <c r="D107" s="27" t="s">
        <v>71</v>
      </c>
      <c r="E107" s="10" t="s">
        <v>18</v>
      </c>
      <c r="F107" s="61">
        <f>VLOOKUP(E107,Data!$I$21:$J$30,2)</f>
        <v>2</v>
      </c>
      <c r="G107" s="23">
        <v>1</v>
      </c>
      <c r="H107" s="23">
        <v>2</v>
      </c>
      <c r="I107" s="30"/>
      <c r="J107" s="62">
        <f>Workouts[[#This Row],[Body za Umiestnenie]]+Workouts[[#This Row],[Body Účasť]]</f>
        <v>2</v>
      </c>
      <c r="K107" s="10"/>
    </row>
    <row r="108" spans="2:11" ht="18" x14ac:dyDescent="0.25">
      <c r="B108" s="40">
        <v>45647</v>
      </c>
      <c r="C108" s="29" t="s">
        <v>58</v>
      </c>
      <c r="D108" s="27" t="s">
        <v>80</v>
      </c>
      <c r="E108" s="10" t="s">
        <v>18</v>
      </c>
      <c r="F108" s="61">
        <f>VLOOKUP(E108,Data!$I$21:$J$30,2)</f>
        <v>2</v>
      </c>
      <c r="G108" s="23">
        <v>2</v>
      </c>
      <c r="H108" s="23">
        <v>2</v>
      </c>
      <c r="I108" s="61"/>
      <c r="J108" s="62">
        <f>Workouts[[#This Row],[Body za Umiestnenie]]+Workouts[[#This Row],[Body Účasť]]</f>
        <v>2</v>
      </c>
      <c r="K108" s="10"/>
    </row>
    <row r="109" spans="2:11" ht="18" x14ac:dyDescent="0.25">
      <c r="B109" s="40">
        <v>45647</v>
      </c>
      <c r="C109" s="29" t="s">
        <v>58</v>
      </c>
      <c r="D109" s="27" t="s">
        <v>39</v>
      </c>
      <c r="E109" s="10" t="s">
        <v>18</v>
      </c>
      <c r="F109" s="61">
        <f>VLOOKUP(E109,Data!$I$21:$J$30,2)</f>
        <v>2</v>
      </c>
      <c r="G109" s="23">
        <v>1</v>
      </c>
      <c r="H109" s="23">
        <v>3</v>
      </c>
      <c r="I109" s="30">
        <f t="shared" si="2"/>
        <v>1</v>
      </c>
      <c r="J109" s="62">
        <f>Workouts[[#This Row],[Body za Umiestnenie]]+Workouts[[#This Row],[Body Účasť]]</f>
        <v>3</v>
      </c>
      <c r="K109" s="10"/>
    </row>
    <row r="110" spans="2:11" ht="18" x14ac:dyDescent="0.25">
      <c r="B110" s="40">
        <v>45647</v>
      </c>
      <c r="C110" s="29" t="s">
        <v>58</v>
      </c>
      <c r="D110" s="27" t="s">
        <v>73</v>
      </c>
      <c r="E110" s="10" t="s">
        <v>18</v>
      </c>
      <c r="F110" s="61">
        <f>VLOOKUP(E110,Data!$I$21:$J$30,2)</f>
        <v>2</v>
      </c>
      <c r="G110" s="23">
        <v>2</v>
      </c>
      <c r="H110" s="23">
        <v>3</v>
      </c>
      <c r="I110" s="61"/>
      <c r="J110" s="62">
        <f>Workouts[[#This Row],[Body za Umiestnenie]]+Workouts[[#This Row],[Body Účasť]]</f>
        <v>2</v>
      </c>
      <c r="K110" s="10"/>
    </row>
    <row r="111" spans="2:11" ht="18" x14ac:dyDescent="0.25">
      <c r="B111" s="40">
        <v>45647</v>
      </c>
      <c r="C111" s="29" t="s">
        <v>58</v>
      </c>
      <c r="D111" s="27" t="s">
        <v>44</v>
      </c>
      <c r="E111" s="10" t="s">
        <v>18</v>
      </c>
      <c r="F111" s="61">
        <f>VLOOKUP(E111,Data!$I$21:$J$30,2)</f>
        <v>2</v>
      </c>
      <c r="G111" s="23">
        <v>3</v>
      </c>
      <c r="H111" s="23">
        <v>3</v>
      </c>
      <c r="I111" s="61"/>
      <c r="J111" s="62">
        <f>Workouts[[#This Row],[Body za Umiestnenie]]+Workouts[[#This Row],[Body Účasť]]</f>
        <v>2</v>
      </c>
      <c r="K111" s="10"/>
    </row>
    <row r="112" spans="2:11" ht="18" x14ac:dyDescent="0.25">
      <c r="B112" s="40">
        <v>45647</v>
      </c>
      <c r="C112" s="29" t="s">
        <v>58</v>
      </c>
      <c r="D112" s="27" t="s">
        <v>72</v>
      </c>
      <c r="E112" s="10" t="s">
        <v>18</v>
      </c>
      <c r="F112" s="61">
        <f>VLOOKUP(E112,Data!$I$21:$J$30,2)</f>
        <v>2</v>
      </c>
      <c r="G112" s="23">
        <v>1</v>
      </c>
      <c r="H112" s="23">
        <v>1</v>
      </c>
      <c r="I112" s="61"/>
      <c r="J112" s="62">
        <f>Workouts[[#This Row],[Body za Umiestnenie]]+Workouts[[#This Row],[Body Účasť]]</f>
        <v>2</v>
      </c>
      <c r="K112" s="10"/>
    </row>
    <row r="113" spans="2:11" ht="18" x14ac:dyDescent="0.25">
      <c r="B113" s="40">
        <v>45647</v>
      </c>
      <c r="C113" s="29" t="s">
        <v>58</v>
      </c>
      <c r="D113" s="27" t="s">
        <v>81</v>
      </c>
      <c r="E113" s="10" t="s">
        <v>18</v>
      </c>
      <c r="F113" s="61">
        <f>VLOOKUP(E113,Data!$I$21:$J$30,2)</f>
        <v>2</v>
      </c>
      <c r="G113" s="23">
        <v>1</v>
      </c>
      <c r="H113" s="23">
        <v>4</v>
      </c>
      <c r="I113" s="30">
        <f t="shared" ref="I113:I114" si="3">H113-G113-1</f>
        <v>2</v>
      </c>
      <c r="J113" s="62">
        <f>Workouts[[#This Row],[Body za Umiestnenie]]+Workouts[[#This Row],[Body Účasť]]</f>
        <v>4</v>
      </c>
      <c r="K113" s="10"/>
    </row>
    <row r="114" spans="2:11" ht="18" x14ac:dyDescent="0.25">
      <c r="B114" s="40">
        <v>45647</v>
      </c>
      <c r="C114" s="29" t="s">
        <v>58</v>
      </c>
      <c r="D114" s="27" t="s">
        <v>82</v>
      </c>
      <c r="E114" s="10" t="s">
        <v>18</v>
      </c>
      <c r="F114" s="61">
        <f>VLOOKUP(E114,Data!$I$21:$J$30,2)</f>
        <v>2</v>
      </c>
      <c r="G114" s="23">
        <v>2</v>
      </c>
      <c r="H114" s="23">
        <v>4</v>
      </c>
      <c r="I114" s="30">
        <f t="shared" si="3"/>
        <v>1</v>
      </c>
      <c r="J114" s="62">
        <f>Workouts[[#This Row],[Body za Umiestnenie]]+Workouts[[#This Row],[Body Účasť]]</f>
        <v>3</v>
      </c>
      <c r="K114" s="10"/>
    </row>
    <row r="115" spans="2:11" ht="18" x14ac:dyDescent="0.25">
      <c r="B115" s="40">
        <v>45647</v>
      </c>
      <c r="C115" s="29" t="s">
        <v>58</v>
      </c>
      <c r="D115" s="27" t="s">
        <v>83</v>
      </c>
      <c r="E115" s="10" t="s">
        <v>18</v>
      </c>
      <c r="F115" s="61">
        <f>VLOOKUP(E115,Data!$I$21:$J$30,2)</f>
        <v>2</v>
      </c>
      <c r="G115" s="23">
        <v>3</v>
      </c>
      <c r="H115" s="23">
        <v>4</v>
      </c>
      <c r="I115" s="61"/>
      <c r="J115" s="62">
        <f>Workouts[[#This Row],[Body za Umiestnenie]]+Workouts[[#This Row],[Body Účasť]]</f>
        <v>2</v>
      </c>
      <c r="K115" s="10"/>
    </row>
    <row r="116" spans="2:11" ht="18" x14ac:dyDescent="0.25">
      <c r="B116" s="40">
        <v>45647</v>
      </c>
      <c r="C116" s="29" t="s">
        <v>58</v>
      </c>
      <c r="D116" s="27" t="s">
        <v>84</v>
      </c>
      <c r="E116" s="10" t="s">
        <v>18</v>
      </c>
      <c r="F116" s="61">
        <f>VLOOKUP(E116,Data!$I$21:$J$30,2)</f>
        <v>2</v>
      </c>
      <c r="G116" s="23">
        <v>4</v>
      </c>
      <c r="H116" s="23">
        <v>4</v>
      </c>
      <c r="I116" s="61"/>
      <c r="J116" s="62">
        <f>Workouts[[#This Row],[Body za Umiestnenie]]+Workouts[[#This Row],[Body Účasť]]</f>
        <v>2</v>
      </c>
      <c r="K116" s="10"/>
    </row>
    <row r="117" spans="2:11" ht="18" x14ac:dyDescent="0.25">
      <c r="B117" s="40">
        <v>45668</v>
      </c>
      <c r="C117" s="29" t="s">
        <v>58</v>
      </c>
      <c r="D117" s="27" t="s">
        <v>39</v>
      </c>
      <c r="E117" s="10" t="s">
        <v>17</v>
      </c>
      <c r="F117" s="61">
        <f>VLOOKUP(E117,Data!$I$21:$J$30,2)</f>
        <v>4</v>
      </c>
      <c r="G117" s="23">
        <v>1</v>
      </c>
      <c r="H117" s="23"/>
      <c r="I117" s="61">
        <v>16</v>
      </c>
      <c r="J117" s="62">
        <f>Workouts[[#This Row],[Body za Umiestnenie]]+Workouts[[#This Row],[Body Účasť]]</f>
        <v>20</v>
      </c>
      <c r="K117" s="10"/>
    </row>
    <row r="118" spans="2:11" ht="18" x14ac:dyDescent="0.25">
      <c r="B118" s="40">
        <v>45668</v>
      </c>
      <c r="C118" s="29" t="s">
        <v>54</v>
      </c>
      <c r="D118" s="27" t="s">
        <v>50</v>
      </c>
      <c r="E118" s="10" t="s">
        <v>20</v>
      </c>
      <c r="F118" s="61">
        <f>VLOOKUP(E118,Data!$I$21:$J$30,2)</f>
        <v>2</v>
      </c>
      <c r="G118" s="23">
        <v>5</v>
      </c>
      <c r="H118" s="23"/>
      <c r="I118" s="61">
        <v>1</v>
      </c>
      <c r="J118" s="62">
        <f>Workouts[[#This Row],[Body za Umiestnenie]]+Workouts[[#This Row],[Body Účasť]]</f>
        <v>3</v>
      </c>
      <c r="K118" s="10"/>
    </row>
    <row r="119" spans="2:11" ht="18" x14ac:dyDescent="0.25">
      <c r="B119" s="40">
        <v>45676</v>
      </c>
      <c r="C119" s="29" t="s">
        <v>16</v>
      </c>
      <c r="D119" s="27" t="s">
        <v>39</v>
      </c>
      <c r="E119" s="10" t="s">
        <v>16</v>
      </c>
      <c r="F119" s="61">
        <f>VLOOKUP(E119,Data!$I$21:$J$30,2)</f>
        <v>8</v>
      </c>
      <c r="G119" s="23">
        <v>3</v>
      </c>
      <c r="H119" s="23"/>
      <c r="I119" s="61">
        <v>10</v>
      </c>
      <c r="J119" s="62">
        <f>Workouts[[#This Row],[Body za Umiestnenie]]+Workouts[[#This Row],[Body Účasť]]</f>
        <v>18</v>
      </c>
      <c r="K119" s="10"/>
    </row>
    <row r="120" spans="2:11" ht="18" x14ac:dyDescent="0.25">
      <c r="B120" s="40">
        <v>45676</v>
      </c>
      <c r="C120" s="29" t="s">
        <v>16</v>
      </c>
      <c r="D120" s="27" t="s">
        <v>46</v>
      </c>
      <c r="E120" s="10" t="s">
        <v>16</v>
      </c>
      <c r="F120" s="61">
        <f>VLOOKUP(E120,Data!$I$21:$J$30,2)</f>
        <v>8</v>
      </c>
      <c r="G120" s="23">
        <v>7</v>
      </c>
      <c r="H120" s="23"/>
      <c r="I120" s="61">
        <v>6</v>
      </c>
      <c r="J120" s="62">
        <f>Workouts[[#This Row],[Body za Umiestnenie]]+Workouts[[#This Row],[Body Účasť]]</f>
        <v>14</v>
      </c>
      <c r="K120" s="10"/>
    </row>
    <row r="121" spans="2:11" ht="18" x14ac:dyDescent="0.25">
      <c r="B121" s="40">
        <v>45676</v>
      </c>
      <c r="C121" s="29" t="s">
        <v>16</v>
      </c>
      <c r="D121" s="27" t="s">
        <v>45</v>
      </c>
      <c r="E121" s="10" t="s">
        <v>16</v>
      </c>
      <c r="F121" s="61">
        <f>VLOOKUP(E121,Data!$I$21:$J$30,2)</f>
        <v>8</v>
      </c>
      <c r="G121" s="23">
        <v>15</v>
      </c>
      <c r="H121" s="23"/>
      <c r="I121" s="61"/>
      <c r="J121" s="62">
        <f>Workouts[[#This Row],[Body za Umiestnenie]]+Workouts[[#This Row],[Body Účasť]]</f>
        <v>8</v>
      </c>
      <c r="K121" s="10"/>
    </row>
    <row r="122" spans="2:11" ht="18" x14ac:dyDescent="0.25">
      <c r="B122" s="40">
        <v>45676</v>
      </c>
      <c r="C122" s="29" t="s">
        <v>16</v>
      </c>
      <c r="D122" s="27" t="s">
        <v>70</v>
      </c>
      <c r="E122" s="10" t="s">
        <v>16</v>
      </c>
      <c r="F122" s="61">
        <f>VLOOKUP(E122,Data!$I$21:$J$30,2)</f>
        <v>8</v>
      </c>
      <c r="G122" s="23">
        <v>57</v>
      </c>
      <c r="H122" s="23"/>
      <c r="I122" s="61"/>
      <c r="J122" s="62">
        <f>Workouts[[#This Row],[Body za Umiestnenie]]+Workouts[[#This Row],[Body Účasť]]</f>
        <v>8</v>
      </c>
      <c r="K122" s="10"/>
    </row>
    <row r="123" spans="2:11" ht="18" x14ac:dyDescent="0.25">
      <c r="B123" s="40">
        <v>45676</v>
      </c>
      <c r="C123" s="29" t="s">
        <v>16</v>
      </c>
      <c r="D123" s="27" t="s">
        <v>5</v>
      </c>
      <c r="E123" s="10" t="s">
        <v>16</v>
      </c>
      <c r="F123" s="61">
        <f>VLOOKUP(E123,Data!$I$21:$J$30,2)</f>
        <v>8</v>
      </c>
      <c r="G123" s="23">
        <v>27</v>
      </c>
      <c r="H123" s="23"/>
      <c r="I123" s="61"/>
      <c r="J123" s="62">
        <f>Workouts[[#This Row],[Body za Umiestnenie]]+Workouts[[#This Row],[Body Účasť]]</f>
        <v>8</v>
      </c>
      <c r="K123" s="10"/>
    </row>
    <row r="124" spans="2:11" ht="18" x14ac:dyDescent="0.25">
      <c r="B124" s="40">
        <v>45682</v>
      </c>
      <c r="C124" s="29" t="s">
        <v>55</v>
      </c>
      <c r="D124" s="27" t="s">
        <v>5</v>
      </c>
      <c r="E124" s="10" t="s">
        <v>19</v>
      </c>
      <c r="F124" s="61">
        <f>VLOOKUP(E124,Data!$I$21:$J$30,2)</f>
        <v>2</v>
      </c>
      <c r="G124" s="23">
        <v>21</v>
      </c>
      <c r="H124" s="23"/>
      <c r="I124" s="61"/>
      <c r="J124" s="62">
        <f>Workouts[[#This Row],[Body za Umiestnenie]]+Workouts[[#This Row],[Body Účasť]]</f>
        <v>2</v>
      </c>
      <c r="K124" s="10"/>
    </row>
    <row r="125" spans="2:11" ht="18" x14ac:dyDescent="0.25">
      <c r="B125" s="40">
        <v>45682</v>
      </c>
      <c r="C125" s="29" t="s">
        <v>55</v>
      </c>
      <c r="D125" s="27" t="s">
        <v>42</v>
      </c>
      <c r="E125" s="10" t="s">
        <v>19</v>
      </c>
      <c r="F125" s="61">
        <f>VLOOKUP(E125,Data!$I$21:$J$30,2)</f>
        <v>2</v>
      </c>
      <c r="G125" s="23">
        <v>49</v>
      </c>
      <c r="H125" s="23"/>
      <c r="I125" s="61"/>
      <c r="J125" s="62">
        <f>Workouts[[#This Row],[Body za Umiestnenie]]+Workouts[[#This Row],[Body Účasť]]</f>
        <v>2</v>
      </c>
      <c r="K125" s="10"/>
    </row>
    <row r="126" spans="2:11" ht="18" x14ac:dyDescent="0.25">
      <c r="B126" s="40">
        <v>45683</v>
      </c>
      <c r="C126" s="29" t="s">
        <v>54</v>
      </c>
      <c r="D126" s="27" t="s">
        <v>5</v>
      </c>
      <c r="E126" s="10" t="s">
        <v>17</v>
      </c>
      <c r="F126" s="61">
        <f>VLOOKUP(E126,Data!$I$21:$J$30,2)</f>
        <v>4</v>
      </c>
      <c r="G126" s="23"/>
      <c r="H126" s="23"/>
      <c r="I126" s="61"/>
      <c r="J126" s="62">
        <f>Workouts[[#This Row],[Body za Umiestnenie]]+Workouts[[#This Row],[Body Účasť]]</f>
        <v>4</v>
      </c>
      <c r="K126" s="10"/>
    </row>
    <row r="127" spans="2:11" ht="18" x14ac:dyDescent="0.25">
      <c r="B127" s="40">
        <v>45683</v>
      </c>
      <c r="C127" s="29" t="s">
        <v>58</v>
      </c>
      <c r="D127" s="27" t="s">
        <v>85</v>
      </c>
      <c r="E127" s="10" t="s">
        <v>18</v>
      </c>
      <c r="F127" s="61">
        <f>VLOOKUP(E127,Data!$I$21:$J$30,2)</f>
        <v>2</v>
      </c>
      <c r="G127" s="23">
        <v>1</v>
      </c>
      <c r="H127" s="23">
        <v>2</v>
      </c>
      <c r="I127" s="30"/>
      <c r="J127" s="62">
        <f>Workouts[[#This Row],[Body za Umiestnenie]]+Workouts[[#This Row],[Body Účasť]]</f>
        <v>2</v>
      </c>
      <c r="K127" s="10"/>
    </row>
    <row r="128" spans="2:11" ht="18" x14ac:dyDescent="0.25">
      <c r="B128" s="40">
        <v>45683</v>
      </c>
      <c r="C128" s="29" t="s">
        <v>58</v>
      </c>
      <c r="D128" s="27" t="s">
        <v>86</v>
      </c>
      <c r="E128" s="10" t="s">
        <v>18</v>
      </c>
      <c r="F128" s="61">
        <f>VLOOKUP(E128,Data!$I$21:$J$30,2)</f>
        <v>2</v>
      </c>
      <c r="G128" s="23">
        <v>2</v>
      </c>
      <c r="H128" s="23">
        <v>2</v>
      </c>
      <c r="I128" s="30"/>
      <c r="J128" s="62">
        <f>Workouts[[#This Row],[Body za Umiestnenie]]+Workouts[[#This Row],[Body Účasť]]</f>
        <v>2</v>
      </c>
      <c r="K128" s="10"/>
    </row>
    <row r="129" spans="2:11" ht="18" x14ac:dyDescent="0.25">
      <c r="B129" s="40">
        <v>45683</v>
      </c>
      <c r="C129" s="29" t="s">
        <v>58</v>
      </c>
      <c r="D129" s="27" t="s">
        <v>43</v>
      </c>
      <c r="E129" s="10" t="s">
        <v>18</v>
      </c>
      <c r="F129" s="61">
        <f>VLOOKUP(E129,Data!$I$21:$J$30,2)</f>
        <v>2</v>
      </c>
      <c r="G129" s="23">
        <v>1</v>
      </c>
      <c r="H129" s="23">
        <v>4</v>
      </c>
      <c r="I129" s="30">
        <f t="shared" ref="I129:I130" si="4">H129-G129-1</f>
        <v>2</v>
      </c>
      <c r="J129" s="62">
        <f>Workouts[[#This Row],[Body za Umiestnenie]]+Workouts[[#This Row],[Body Účasť]]</f>
        <v>4</v>
      </c>
      <c r="K129" s="10"/>
    </row>
    <row r="130" spans="2:11" ht="18" x14ac:dyDescent="0.25">
      <c r="B130" s="40">
        <v>45683</v>
      </c>
      <c r="C130" s="29" t="s">
        <v>58</v>
      </c>
      <c r="D130" s="27" t="s">
        <v>76</v>
      </c>
      <c r="E130" s="10" t="s">
        <v>18</v>
      </c>
      <c r="F130" s="61">
        <f>VLOOKUP(E130,Data!$I$21:$J$30,2)</f>
        <v>2</v>
      </c>
      <c r="G130" s="23">
        <v>2</v>
      </c>
      <c r="H130" s="23">
        <v>4</v>
      </c>
      <c r="I130" s="30">
        <f t="shared" si="4"/>
        <v>1</v>
      </c>
      <c r="J130" s="62">
        <f>Workouts[[#This Row],[Body za Umiestnenie]]+Workouts[[#This Row],[Body Účasť]]</f>
        <v>3</v>
      </c>
      <c r="K130" s="10"/>
    </row>
    <row r="131" spans="2:11" ht="18" x14ac:dyDescent="0.25">
      <c r="B131" s="40">
        <v>45683</v>
      </c>
      <c r="C131" s="29" t="s">
        <v>58</v>
      </c>
      <c r="D131" s="27" t="s">
        <v>87</v>
      </c>
      <c r="E131" s="10" t="s">
        <v>18</v>
      </c>
      <c r="F131" s="61">
        <f>VLOOKUP(E131,Data!$I$21:$J$30,2)</f>
        <v>2</v>
      </c>
      <c r="G131" s="23">
        <v>3</v>
      </c>
      <c r="H131" s="23">
        <v>4</v>
      </c>
      <c r="I131" s="61"/>
      <c r="J131" s="62">
        <f>Workouts[[#This Row],[Body za Umiestnenie]]+Workouts[[#This Row],[Body Účasť]]</f>
        <v>2</v>
      </c>
      <c r="K131" s="10"/>
    </row>
    <row r="132" spans="2:11" ht="18" x14ac:dyDescent="0.25">
      <c r="B132" s="40">
        <v>45683</v>
      </c>
      <c r="C132" s="29" t="s">
        <v>58</v>
      </c>
      <c r="D132" s="27" t="s">
        <v>88</v>
      </c>
      <c r="E132" s="10" t="s">
        <v>18</v>
      </c>
      <c r="F132" s="61">
        <f>VLOOKUP(E132,Data!$I$21:$J$30,2)</f>
        <v>2</v>
      </c>
      <c r="G132" s="23">
        <v>4</v>
      </c>
      <c r="H132" s="23">
        <v>4</v>
      </c>
      <c r="I132" s="61"/>
      <c r="J132" s="62">
        <f>Workouts[[#This Row],[Body za Umiestnenie]]+Workouts[[#This Row],[Body Účasť]]</f>
        <v>2</v>
      </c>
      <c r="K132" s="10"/>
    </row>
    <row r="133" spans="2:11" ht="18" x14ac:dyDescent="0.25">
      <c r="B133" s="40">
        <v>45683</v>
      </c>
      <c r="C133" s="29" t="s">
        <v>58</v>
      </c>
      <c r="D133" s="27" t="s">
        <v>72</v>
      </c>
      <c r="E133" s="10" t="s">
        <v>18</v>
      </c>
      <c r="F133" s="61">
        <f>VLOOKUP(E133,Data!$I$21:$J$30,2)</f>
        <v>2</v>
      </c>
      <c r="G133" s="23">
        <v>1</v>
      </c>
      <c r="H133" s="23">
        <v>6</v>
      </c>
      <c r="I133" s="30">
        <f t="shared" ref="I133:I136" si="5">H133-G133-1</f>
        <v>4</v>
      </c>
      <c r="J133" s="62">
        <f>Workouts[[#This Row],[Body za Umiestnenie]]+Workouts[[#This Row],[Body Účasť]]</f>
        <v>6</v>
      </c>
      <c r="K133" s="10"/>
    </row>
    <row r="134" spans="2:11" ht="18" x14ac:dyDescent="0.25">
      <c r="B134" s="40">
        <v>45683</v>
      </c>
      <c r="C134" s="29" t="s">
        <v>58</v>
      </c>
      <c r="D134" s="27" t="s">
        <v>89</v>
      </c>
      <c r="E134" s="10" t="s">
        <v>18</v>
      </c>
      <c r="F134" s="61">
        <f>VLOOKUP(E134,Data!$I$21:$J$30,2)</f>
        <v>2</v>
      </c>
      <c r="G134" s="23">
        <v>2</v>
      </c>
      <c r="H134" s="23">
        <v>6</v>
      </c>
      <c r="I134" s="30">
        <f t="shared" si="5"/>
        <v>3</v>
      </c>
      <c r="J134" s="62">
        <f>Workouts[[#This Row],[Body za Umiestnenie]]+Workouts[[#This Row],[Body Účasť]]</f>
        <v>5</v>
      </c>
      <c r="K134" s="10"/>
    </row>
    <row r="135" spans="2:11" ht="18" x14ac:dyDescent="0.25">
      <c r="B135" s="40">
        <v>45683</v>
      </c>
      <c r="C135" s="29" t="s">
        <v>58</v>
      </c>
      <c r="D135" s="27" t="s">
        <v>90</v>
      </c>
      <c r="E135" s="10" t="s">
        <v>18</v>
      </c>
      <c r="F135" s="61">
        <f>VLOOKUP(E135,Data!$I$21:$J$30,2)</f>
        <v>2</v>
      </c>
      <c r="G135" s="23">
        <v>3</v>
      </c>
      <c r="H135" s="23">
        <v>6</v>
      </c>
      <c r="I135" s="30">
        <f t="shared" si="5"/>
        <v>2</v>
      </c>
      <c r="J135" s="62">
        <f>Workouts[[#This Row],[Body za Umiestnenie]]+Workouts[[#This Row],[Body Účasť]]</f>
        <v>4</v>
      </c>
      <c r="K135" s="10"/>
    </row>
    <row r="136" spans="2:11" ht="18" x14ac:dyDescent="0.25">
      <c r="B136" s="40">
        <v>45683</v>
      </c>
      <c r="C136" s="29" t="s">
        <v>58</v>
      </c>
      <c r="D136" s="27" t="s">
        <v>91</v>
      </c>
      <c r="E136" s="10" t="s">
        <v>18</v>
      </c>
      <c r="F136" s="61">
        <f>VLOOKUP(E136,Data!$I$21:$J$30,2)</f>
        <v>2</v>
      </c>
      <c r="G136" s="23">
        <v>4</v>
      </c>
      <c r="H136" s="23">
        <v>6</v>
      </c>
      <c r="I136" s="30">
        <f t="shared" si="5"/>
        <v>1</v>
      </c>
      <c r="J136" s="62">
        <f>Workouts[[#This Row],[Body za Umiestnenie]]+Workouts[[#This Row],[Body Účasť]]</f>
        <v>3</v>
      </c>
      <c r="K136" s="10"/>
    </row>
    <row r="137" spans="2:11" ht="18" x14ac:dyDescent="0.25">
      <c r="B137" s="40">
        <v>45683</v>
      </c>
      <c r="C137" s="29" t="s">
        <v>58</v>
      </c>
      <c r="D137" s="27" t="s">
        <v>92</v>
      </c>
      <c r="E137" s="10" t="s">
        <v>18</v>
      </c>
      <c r="F137" s="61">
        <f>VLOOKUP(E137,Data!$I$21:$J$30,2)</f>
        <v>2</v>
      </c>
      <c r="G137" s="23">
        <v>5</v>
      </c>
      <c r="H137" s="23">
        <v>6</v>
      </c>
      <c r="I137" s="61"/>
      <c r="J137" s="62">
        <f>Workouts[[#This Row],[Body za Umiestnenie]]+Workouts[[#This Row],[Body Účasť]]</f>
        <v>2</v>
      </c>
      <c r="K137" s="10"/>
    </row>
    <row r="138" spans="2:11" ht="18" x14ac:dyDescent="0.25">
      <c r="B138" s="40">
        <v>45683</v>
      </c>
      <c r="C138" s="29" t="s">
        <v>58</v>
      </c>
      <c r="D138" s="27" t="s">
        <v>93</v>
      </c>
      <c r="E138" s="10" t="s">
        <v>18</v>
      </c>
      <c r="F138" s="61">
        <f>VLOOKUP(E138,Data!$I$21:$J$30,2)</f>
        <v>2</v>
      </c>
      <c r="G138" s="23">
        <v>6</v>
      </c>
      <c r="H138" s="23">
        <v>6</v>
      </c>
      <c r="I138" s="61"/>
      <c r="J138" s="62">
        <f>Workouts[[#This Row],[Body za Umiestnenie]]+Workouts[[#This Row],[Body Účasť]]</f>
        <v>2</v>
      </c>
      <c r="K138" s="10"/>
    </row>
    <row r="139" spans="2:11" ht="18" x14ac:dyDescent="0.25">
      <c r="B139" s="40">
        <v>45683</v>
      </c>
      <c r="C139" s="29" t="s">
        <v>58</v>
      </c>
      <c r="D139" s="27" t="s">
        <v>39</v>
      </c>
      <c r="E139" s="10" t="s">
        <v>18</v>
      </c>
      <c r="F139" s="61">
        <f>VLOOKUP(E139,Data!$I$21:$J$30,2)</f>
        <v>2</v>
      </c>
      <c r="G139" s="23">
        <v>1</v>
      </c>
      <c r="H139" s="23">
        <v>9</v>
      </c>
      <c r="I139" s="30">
        <f t="shared" ref="I139:I145" si="6">H139-G139-1</f>
        <v>7</v>
      </c>
      <c r="J139" s="62">
        <f>Workouts[[#This Row],[Body za Umiestnenie]]+Workouts[[#This Row],[Body Účasť]]</f>
        <v>9</v>
      </c>
      <c r="K139" s="10"/>
    </row>
    <row r="140" spans="2:11" ht="18" x14ac:dyDescent="0.25">
      <c r="B140" s="40">
        <v>45683</v>
      </c>
      <c r="C140" s="29" t="s">
        <v>58</v>
      </c>
      <c r="D140" s="27" t="s">
        <v>48</v>
      </c>
      <c r="E140" s="10" t="s">
        <v>18</v>
      </c>
      <c r="F140" s="61">
        <f>VLOOKUP(E140,Data!$I$21:$J$30,2)</f>
        <v>2</v>
      </c>
      <c r="G140" s="23">
        <v>2</v>
      </c>
      <c r="H140" s="23">
        <v>9</v>
      </c>
      <c r="I140" s="30">
        <f t="shared" si="6"/>
        <v>6</v>
      </c>
      <c r="J140" s="62">
        <f>Workouts[[#This Row],[Body za Umiestnenie]]+Workouts[[#This Row],[Body Účasť]]</f>
        <v>8</v>
      </c>
      <c r="K140" s="10"/>
    </row>
    <row r="141" spans="2:11" ht="18" x14ac:dyDescent="0.25">
      <c r="B141" s="40">
        <v>45683</v>
      </c>
      <c r="C141" s="29" t="s">
        <v>58</v>
      </c>
      <c r="D141" s="27" t="s">
        <v>75</v>
      </c>
      <c r="E141" s="10" t="s">
        <v>18</v>
      </c>
      <c r="F141" s="61">
        <f>VLOOKUP(E141,Data!$I$21:$J$30,2)</f>
        <v>2</v>
      </c>
      <c r="G141" s="23">
        <v>3</v>
      </c>
      <c r="H141" s="23">
        <v>9</v>
      </c>
      <c r="I141" s="30">
        <f t="shared" si="6"/>
        <v>5</v>
      </c>
      <c r="J141" s="62">
        <f>Workouts[[#This Row],[Body za Umiestnenie]]+Workouts[[#This Row],[Body Účasť]]</f>
        <v>7</v>
      </c>
      <c r="K141" s="10"/>
    </row>
    <row r="142" spans="2:11" ht="18" x14ac:dyDescent="0.25">
      <c r="B142" s="40">
        <v>45683</v>
      </c>
      <c r="C142" s="29" t="s">
        <v>58</v>
      </c>
      <c r="D142" s="27" t="s">
        <v>60</v>
      </c>
      <c r="E142" s="10" t="s">
        <v>18</v>
      </c>
      <c r="F142" s="61">
        <f>VLOOKUP(E142,Data!$I$21:$J$30,2)</f>
        <v>2</v>
      </c>
      <c r="G142" s="23">
        <v>4</v>
      </c>
      <c r="H142" s="23">
        <v>9</v>
      </c>
      <c r="I142" s="30">
        <f t="shared" si="6"/>
        <v>4</v>
      </c>
      <c r="J142" s="62">
        <f>Workouts[[#This Row],[Body za Umiestnenie]]+Workouts[[#This Row],[Body Účasť]]</f>
        <v>6</v>
      </c>
      <c r="K142" s="10"/>
    </row>
    <row r="143" spans="2:11" ht="18" x14ac:dyDescent="0.25">
      <c r="B143" s="40">
        <v>45683</v>
      </c>
      <c r="C143" s="29" t="s">
        <v>58</v>
      </c>
      <c r="D143" s="27" t="s">
        <v>44</v>
      </c>
      <c r="E143" s="10" t="s">
        <v>18</v>
      </c>
      <c r="F143" s="61">
        <f>VLOOKUP(E143,Data!$I$21:$J$30,2)</f>
        <v>2</v>
      </c>
      <c r="G143" s="23">
        <v>5</v>
      </c>
      <c r="H143" s="23">
        <v>9</v>
      </c>
      <c r="I143" s="30">
        <f t="shared" si="6"/>
        <v>3</v>
      </c>
      <c r="J143" s="62">
        <f>Workouts[[#This Row],[Body za Umiestnenie]]+Workouts[[#This Row],[Body Účasť]]</f>
        <v>5</v>
      </c>
      <c r="K143" s="10"/>
    </row>
    <row r="144" spans="2:11" ht="18" x14ac:dyDescent="0.25">
      <c r="B144" s="40">
        <v>45683</v>
      </c>
      <c r="C144" s="29" t="s">
        <v>58</v>
      </c>
      <c r="D144" s="27" t="s">
        <v>66</v>
      </c>
      <c r="E144" s="10" t="s">
        <v>18</v>
      </c>
      <c r="F144" s="61">
        <f>VLOOKUP(E144,Data!$I$21:$J$30,2)</f>
        <v>2</v>
      </c>
      <c r="G144" s="23">
        <v>6</v>
      </c>
      <c r="H144" s="23">
        <v>9</v>
      </c>
      <c r="I144" s="30">
        <f t="shared" si="6"/>
        <v>2</v>
      </c>
      <c r="J144" s="62">
        <f>Workouts[[#This Row],[Body za Umiestnenie]]+Workouts[[#This Row],[Body Účasť]]</f>
        <v>4</v>
      </c>
      <c r="K144" s="10"/>
    </row>
    <row r="145" spans="2:11" ht="18" x14ac:dyDescent="0.25">
      <c r="B145" s="40">
        <v>45683</v>
      </c>
      <c r="C145" s="29" t="s">
        <v>58</v>
      </c>
      <c r="D145" s="27" t="s">
        <v>94</v>
      </c>
      <c r="E145" s="10" t="s">
        <v>18</v>
      </c>
      <c r="F145" s="61">
        <f>VLOOKUP(E145,Data!$I$21:$J$30,2)</f>
        <v>2</v>
      </c>
      <c r="G145" s="23">
        <v>7</v>
      </c>
      <c r="H145" s="23">
        <v>9</v>
      </c>
      <c r="I145" s="30">
        <f t="shared" si="6"/>
        <v>1</v>
      </c>
      <c r="J145" s="62">
        <f>Workouts[[#This Row],[Body za Umiestnenie]]+Workouts[[#This Row],[Body Účasť]]</f>
        <v>3</v>
      </c>
      <c r="K145" s="10"/>
    </row>
    <row r="146" spans="2:11" ht="18" x14ac:dyDescent="0.25">
      <c r="B146" s="40">
        <v>45683</v>
      </c>
      <c r="C146" s="29" t="s">
        <v>58</v>
      </c>
      <c r="D146" s="27" t="s">
        <v>95</v>
      </c>
      <c r="E146" s="10" t="s">
        <v>18</v>
      </c>
      <c r="F146" s="61">
        <f>VLOOKUP(E146,Data!$I$21:$J$30,2)</f>
        <v>2</v>
      </c>
      <c r="G146" s="23">
        <v>8</v>
      </c>
      <c r="H146" s="23">
        <v>9</v>
      </c>
      <c r="I146" s="61"/>
      <c r="J146" s="62">
        <f>Workouts[[#This Row],[Body za Umiestnenie]]+Workouts[[#This Row],[Body Účasť]]</f>
        <v>2</v>
      </c>
      <c r="K146" s="10"/>
    </row>
    <row r="147" spans="2:11" ht="18" x14ac:dyDescent="0.25">
      <c r="B147" s="40">
        <v>45683</v>
      </c>
      <c r="C147" s="29" t="s">
        <v>58</v>
      </c>
      <c r="D147" s="27" t="s">
        <v>77</v>
      </c>
      <c r="E147" s="10" t="s">
        <v>18</v>
      </c>
      <c r="F147" s="61">
        <f>VLOOKUP(E147,Data!$I$21:$J$30,2)</f>
        <v>2</v>
      </c>
      <c r="G147" s="23">
        <v>9</v>
      </c>
      <c r="H147" s="23">
        <v>9</v>
      </c>
      <c r="I147" s="61"/>
      <c r="J147" s="62">
        <f>Workouts[[#This Row],[Body za Umiestnenie]]+Workouts[[#This Row],[Body Účasť]]</f>
        <v>2</v>
      </c>
      <c r="K147" s="10"/>
    </row>
    <row r="148" spans="2:11" ht="18" x14ac:dyDescent="0.25">
      <c r="B148" s="40">
        <v>45683</v>
      </c>
      <c r="C148" s="29" t="s">
        <v>58</v>
      </c>
      <c r="D148" s="27" t="s">
        <v>47</v>
      </c>
      <c r="E148" s="10" t="s">
        <v>18</v>
      </c>
      <c r="F148" s="61">
        <f>VLOOKUP(E148,Data!$I$21:$J$30,2)</f>
        <v>2</v>
      </c>
      <c r="G148" s="23">
        <v>1</v>
      </c>
      <c r="H148" s="23">
        <v>4</v>
      </c>
      <c r="I148" s="30">
        <f t="shared" ref="I148:I149" si="7">H148-G148-1</f>
        <v>2</v>
      </c>
      <c r="J148" s="62">
        <f>Workouts[[#This Row],[Body za Umiestnenie]]+Workouts[[#This Row],[Body Účasť]]</f>
        <v>4</v>
      </c>
      <c r="K148" s="10"/>
    </row>
    <row r="149" spans="2:11" ht="18" x14ac:dyDescent="0.25">
      <c r="B149" s="40">
        <v>45683</v>
      </c>
      <c r="C149" s="29" t="s">
        <v>58</v>
      </c>
      <c r="D149" s="27" t="s">
        <v>71</v>
      </c>
      <c r="E149" s="10" t="s">
        <v>18</v>
      </c>
      <c r="F149" s="61">
        <f>VLOOKUP(E149,Data!$I$21:$J$30,2)</f>
        <v>2</v>
      </c>
      <c r="G149" s="23">
        <v>2</v>
      </c>
      <c r="H149" s="23">
        <v>4</v>
      </c>
      <c r="I149" s="30">
        <f t="shared" si="7"/>
        <v>1</v>
      </c>
      <c r="J149" s="62">
        <f>Workouts[[#This Row],[Body za Umiestnenie]]+Workouts[[#This Row],[Body Účasť]]</f>
        <v>3</v>
      </c>
      <c r="K149" s="10"/>
    </row>
    <row r="150" spans="2:11" ht="18" x14ac:dyDescent="0.25">
      <c r="B150" s="40">
        <v>45683</v>
      </c>
      <c r="C150" s="29" t="s">
        <v>58</v>
      </c>
      <c r="D150" s="27" t="s">
        <v>96</v>
      </c>
      <c r="E150" s="10" t="s">
        <v>18</v>
      </c>
      <c r="F150" s="61">
        <f>VLOOKUP(E150,Data!$I$21:$J$30,2)</f>
        <v>2</v>
      </c>
      <c r="G150" s="23">
        <v>3</v>
      </c>
      <c r="H150" s="23">
        <v>4</v>
      </c>
      <c r="I150" s="61"/>
      <c r="J150" s="62">
        <f>Workouts[[#This Row],[Body za Umiestnenie]]+Workouts[[#This Row],[Body Účasť]]</f>
        <v>2</v>
      </c>
      <c r="K150" s="10"/>
    </row>
    <row r="151" spans="2:11" ht="18" x14ac:dyDescent="0.25">
      <c r="B151" s="40">
        <v>45683</v>
      </c>
      <c r="C151" s="29" t="s">
        <v>58</v>
      </c>
      <c r="D151" s="27" t="s">
        <v>97</v>
      </c>
      <c r="E151" s="10" t="s">
        <v>18</v>
      </c>
      <c r="F151" s="61">
        <f>VLOOKUP(E151,Data!$I$21:$J$30,2)</f>
        <v>2</v>
      </c>
      <c r="G151" s="23">
        <v>4</v>
      </c>
      <c r="H151" s="23">
        <v>4</v>
      </c>
      <c r="I151" s="61"/>
      <c r="J151" s="62">
        <f>Workouts[[#This Row],[Body za Umiestnenie]]+Workouts[[#This Row],[Body Účasť]]</f>
        <v>2</v>
      </c>
      <c r="K151" s="10"/>
    </row>
    <row r="152" spans="2:11" ht="18" x14ac:dyDescent="0.25">
      <c r="B152" s="40">
        <v>45683</v>
      </c>
      <c r="C152" s="29" t="s">
        <v>58</v>
      </c>
      <c r="D152" s="27" t="s">
        <v>46</v>
      </c>
      <c r="E152" s="10" t="s">
        <v>18</v>
      </c>
      <c r="F152" s="61">
        <f>VLOOKUP(E152,Data!$I$21:$J$30,2)</f>
        <v>2</v>
      </c>
      <c r="G152" s="23">
        <v>1</v>
      </c>
      <c r="H152" s="23">
        <v>5</v>
      </c>
      <c r="I152" s="30">
        <f t="shared" ref="I152:I154" si="8">H152-G152-1</f>
        <v>3</v>
      </c>
      <c r="J152" s="62">
        <f>Workouts[[#This Row],[Body za Umiestnenie]]+Workouts[[#This Row],[Body Účasť]]</f>
        <v>5</v>
      </c>
      <c r="K152" s="10"/>
    </row>
    <row r="153" spans="2:11" ht="18" x14ac:dyDescent="0.25">
      <c r="B153" s="40">
        <v>45683</v>
      </c>
      <c r="C153" s="29" t="s">
        <v>58</v>
      </c>
      <c r="D153" s="27" t="s">
        <v>45</v>
      </c>
      <c r="E153" s="10" t="s">
        <v>18</v>
      </c>
      <c r="F153" s="61">
        <f>VLOOKUP(E153,Data!$I$21:$J$30,2)</f>
        <v>2</v>
      </c>
      <c r="G153" s="23">
        <v>2</v>
      </c>
      <c r="H153" s="23">
        <v>5</v>
      </c>
      <c r="I153" s="30">
        <f t="shared" si="8"/>
        <v>2</v>
      </c>
      <c r="J153" s="62">
        <f>Workouts[[#This Row],[Body za Umiestnenie]]+Workouts[[#This Row],[Body Účasť]]</f>
        <v>4</v>
      </c>
      <c r="K153" s="10"/>
    </row>
    <row r="154" spans="2:11" ht="18" x14ac:dyDescent="0.25">
      <c r="B154" s="40">
        <v>45683</v>
      </c>
      <c r="C154" s="29" t="s">
        <v>58</v>
      </c>
      <c r="D154" s="27" t="s">
        <v>42</v>
      </c>
      <c r="E154" s="10" t="s">
        <v>18</v>
      </c>
      <c r="F154" s="61">
        <f>VLOOKUP(E154,Data!$I$21:$J$30,2)</f>
        <v>2</v>
      </c>
      <c r="G154" s="23">
        <v>3</v>
      </c>
      <c r="H154" s="23">
        <v>5</v>
      </c>
      <c r="I154" s="30">
        <f t="shared" si="8"/>
        <v>1</v>
      </c>
      <c r="J154" s="62">
        <f>Workouts[[#This Row],[Body za Umiestnenie]]+Workouts[[#This Row],[Body Účasť]]</f>
        <v>3</v>
      </c>
      <c r="K154" s="10"/>
    </row>
    <row r="155" spans="2:11" ht="18" x14ac:dyDescent="0.25">
      <c r="B155" s="40">
        <v>45683</v>
      </c>
      <c r="C155" s="29" t="s">
        <v>58</v>
      </c>
      <c r="D155" s="27" t="s">
        <v>68</v>
      </c>
      <c r="E155" s="10" t="s">
        <v>18</v>
      </c>
      <c r="F155" s="61">
        <f>VLOOKUP(E155,Data!$I$21:$J$30,2)</f>
        <v>2</v>
      </c>
      <c r="G155" s="23">
        <v>4</v>
      </c>
      <c r="H155" s="23">
        <v>5</v>
      </c>
      <c r="I155" s="61"/>
      <c r="J155" s="62">
        <f>Workouts[[#This Row],[Body za Umiestnenie]]+Workouts[[#This Row],[Body Účasť]]</f>
        <v>2</v>
      </c>
      <c r="K155" s="10"/>
    </row>
    <row r="156" spans="2:11" ht="18" x14ac:dyDescent="0.25">
      <c r="B156" s="40">
        <v>45683</v>
      </c>
      <c r="C156" s="29" t="s">
        <v>58</v>
      </c>
      <c r="D156" s="27" t="s">
        <v>74</v>
      </c>
      <c r="E156" s="10" t="s">
        <v>18</v>
      </c>
      <c r="F156" s="61">
        <f>VLOOKUP(E156,Data!$I$21:$J$30,2)</f>
        <v>2</v>
      </c>
      <c r="G156" s="23">
        <v>5</v>
      </c>
      <c r="H156" s="23">
        <v>5</v>
      </c>
      <c r="I156" s="61"/>
      <c r="J156" s="62">
        <f>Workouts[[#This Row],[Body za Umiestnenie]]+Workouts[[#This Row],[Body Účasť]]</f>
        <v>2</v>
      </c>
      <c r="K156" s="10"/>
    </row>
    <row r="157" spans="2:11" ht="18" x14ac:dyDescent="0.25">
      <c r="B157" s="40">
        <v>45689</v>
      </c>
      <c r="C157" s="29" t="s">
        <v>58</v>
      </c>
      <c r="D157" s="27" t="s">
        <v>46</v>
      </c>
      <c r="E157" s="10" t="s">
        <v>17</v>
      </c>
      <c r="F157" s="61">
        <f>VLOOKUP(E157,Data!$I$21:$J$30,2)</f>
        <v>4</v>
      </c>
      <c r="G157" s="23">
        <v>1</v>
      </c>
      <c r="H157" s="23"/>
      <c r="I157" s="61">
        <v>16</v>
      </c>
      <c r="J157" s="62">
        <f>Workouts[[#This Row],[Body za Umiestnenie]]+Workouts[[#This Row],[Body Účasť]]</f>
        <v>20</v>
      </c>
      <c r="K157" s="10"/>
    </row>
    <row r="158" spans="2:11" ht="18" x14ac:dyDescent="0.25">
      <c r="B158" s="40">
        <v>45689</v>
      </c>
      <c r="C158" s="29" t="s">
        <v>58</v>
      </c>
      <c r="D158" s="27" t="s">
        <v>45</v>
      </c>
      <c r="E158" s="10" t="s">
        <v>17</v>
      </c>
      <c r="F158" s="61">
        <f>VLOOKUP(E158,Data!$I$21:$J$30,2)</f>
        <v>4</v>
      </c>
      <c r="G158" s="23">
        <v>2</v>
      </c>
      <c r="H158" s="23"/>
      <c r="I158" s="61">
        <v>10</v>
      </c>
      <c r="J158" s="62">
        <f>Workouts[[#This Row],[Body za Umiestnenie]]+Workouts[[#This Row],[Body Účasť]]</f>
        <v>14</v>
      </c>
      <c r="K158" s="10"/>
    </row>
    <row r="159" spans="2:11" ht="18" x14ac:dyDescent="0.25">
      <c r="B159" s="40">
        <v>45695</v>
      </c>
      <c r="C159" s="29" t="s">
        <v>58</v>
      </c>
      <c r="D159" s="27" t="s">
        <v>46</v>
      </c>
      <c r="E159" s="10" t="s">
        <v>17</v>
      </c>
      <c r="F159" s="61">
        <f>VLOOKUP(E159,Data!$I$21:$J$30,2)</f>
        <v>4</v>
      </c>
      <c r="G159" s="23">
        <v>5</v>
      </c>
      <c r="H159" s="23"/>
      <c r="I159" s="61">
        <v>2</v>
      </c>
      <c r="J159" s="62">
        <f>Workouts[[#This Row],[Body za Umiestnenie]]+Workouts[[#This Row],[Body Účasť]]</f>
        <v>6</v>
      </c>
      <c r="K159" s="10"/>
    </row>
    <row r="160" spans="2:11" ht="18" x14ac:dyDescent="0.25">
      <c r="B160" s="40">
        <v>45695</v>
      </c>
      <c r="C160" s="29" t="s">
        <v>58</v>
      </c>
      <c r="D160" s="27" t="s">
        <v>45</v>
      </c>
      <c r="E160" s="10" t="s">
        <v>17</v>
      </c>
      <c r="F160" s="61">
        <f>VLOOKUP(E160,Data!$I$21:$J$30,2)</f>
        <v>4</v>
      </c>
      <c r="G160" s="23">
        <v>4</v>
      </c>
      <c r="H160" s="23"/>
      <c r="I160" s="61">
        <v>2</v>
      </c>
      <c r="J160" s="62">
        <f>Workouts[[#This Row],[Body za Umiestnenie]]+Workouts[[#This Row],[Body Účasť]]</f>
        <v>6</v>
      </c>
      <c r="K160" s="10"/>
    </row>
    <row r="161" spans="2:11" ht="18" x14ac:dyDescent="0.25">
      <c r="B161" s="40">
        <v>45695</v>
      </c>
      <c r="C161" s="29" t="s">
        <v>58</v>
      </c>
      <c r="D161" s="27" t="s">
        <v>48</v>
      </c>
      <c r="E161" s="10" t="s">
        <v>17</v>
      </c>
      <c r="F161" s="61">
        <f>VLOOKUP(E161,Data!$I$21:$J$30,2)</f>
        <v>4</v>
      </c>
      <c r="G161" s="23">
        <v>10</v>
      </c>
      <c r="H161" s="23"/>
      <c r="I161" s="61"/>
      <c r="J161" s="62">
        <f>Workouts[[#This Row],[Body za Umiestnenie]]+Workouts[[#This Row],[Body Účasť]]</f>
        <v>4</v>
      </c>
      <c r="K161" s="10"/>
    </row>
    <row r="162" spans="2:11" ht="18" x14ac:dyDescent="0.25">
      <c r="B162" s="40">
        <v>45695</v>
      </c>
      <c r="C162" s="29" t="s">
        <v>58</v>
      </c>
      <c r="D162" s="27" t="s">
        <v>47</v>
      </c>
      <c r="E162" s="10" t="s">
        <v>17</v>
      </c>
      <c r="F162" s="61">
        <f>VLOOKUP(E162,Data!$I$21:$J$30,2)</f>
        <v>4</v>
      </c>
      <c r="G162" s="23">
        <v>9</v>
      </c>
      <c r="H162" s="23"/>
      <c r="I162" s="61"/>
      <c r="J162" s="62">
        <f>Workouts[[#This Row],[Body za Umiestnenie]]+Workouts[[#This Row],[Body Účasť]]</f>
        <v>4</v>
      </c>
      <c r="K162" s="10"/>
    </row>
    <row r="163" spans="2:11" ht="18" x14ac:dyDescent="0.25">
      <c r="B163" s="40">
        <v>45695</v>
      </c>
      <c r="C163" s="29" t="s">
        <v>58</v>
      </c>
      <c r="D163" s="27" t="s">
        <v>49</v>
      </c>
      <c r="E163" s="10" t="s">
        <v>17</v>
      </c>
      <c r="F163" s="61">
        <f>VLOOKUP(E163,Data!$I$21:$J$30,2)</f>
        <v>4</v>
      </c>
      <c r="G163" s="23">
        <v>14</v>
      </c>
      <c r="H163" s="23"/>
      <c r="I163" s="61"/>
      <c r="J163" s="62">
        <f>Workouts[[#This Row],[Body za Umiestnenie]]+Workouts[[#This Row],[Body Účasť]]</f>
        <v>4</v>
      </c>
      <c r="K163" s="10"/>
    </row>
    <row r="164" spans="2:11" ht="18" x14ac:dyDescent="0.25">
      <c r="B164" s="40">
        <v>45711</v>
      </c>
      <c r="C164" s="29" t="s">
        <v>58</v>
      </c>
      <c r="D164" s="27" t="s">
        <v>39</v>
      </c>
      <c r="E164" s="10" t="s">
        <v>18</v>
      </c>
      <c r="F164" s="61">
        <f>VLOOKUP(E164,Data!$I$21:$J$30,2)</f>
        <v>2</v>
      </c>
      <c r="G164" s="23">
        <v>1</v>
      </c>
      <c r="H164" s="23">
        <v>10</v>
      </c>
      <c r="I164" s="30">
        <f t="shared" ref="I164" si="9">H164-G164-1</f>
        <v>8</v>
      </c>
      <c r="J164" s="62">
        <f>Workouts[[#This Row],[Body za Umiestnenie]]+Workouts[[#This Row],[Body Účasť]]</f>
        <v>10</v>
      </c>
      <c r="K164" s="10"/>
    </row>
    <row r="165" spans="2:11" ht="18" x14ac:dyDescent="0.25">
      <c r="B165" s="40">
        <v>45711</v>
      </c>
      <c r="C165" s="29" t="s">
        <v>58</v>
      </c>
      <c r="D165" s="27" t="s">
        <v>47</v>
      </c>
      <c r="E165" s="10" t="s">
        <v>18</v>
      </c>
      <c r="F165" s="61">
        <f>VLOOKUP(E165,Data!$I$21:$J$30,2)</f>
        <v>2</v>
      </c>
      <c r="G165" s="23">
        <v>2</v>
      </c>
      <c r="H165" s="23">
        <v>10</v>
      </c>
      <c r="I165" s="30">
        <f t="shared" ref="I165:I171" si="10">H165-G165-1</f>
        <v>7</v>
      </c>
      <c r="J165" s="62">
        <f>Workouts[[#This Row],[Body za Umiestnenie]]+Workouts[[#This Row],[Body Účasť]]</f>
        <v>9</v>
      </c>
      <c r="K165" s="10"/>
    </row>
    <row r="166" spans="2:11" ht="18" x14ac:dyDescent="0.25">
      <c r="B166" s="40">
        <v>45711</v>
      </c>
      <c r="C166" s="29" t="s">
        <v>58</v>
      </c>
      <c r="D166" s="27" t="s">
        <v>48</v>
      </c>
      <c r="E166" s="10" t="s">
        <v>18</v>
      </c>
      <c r="F166" s="61">
        <f>VLOOKUP(E166,Data!$I$21:$J$30,2)</f>
        <v>2</v>
      </c>
      <c r="G166" s="23">
        <v>3</v>
      </c>
      <c r="H166" s="23">
        <v>10</v>
      </c>
      <c r="I166" s="30">
        <f t="shared" si="10"/>
        <v>6</v>
      </c>
      <c r="J166" s="62">
        <f>Workouts[[#This Row],[Body za Umiestnenie]]+Workouts[[#This Row],[Body Účasť]]</f>
        <v>8</v>
      </c>
      <c r="K166" s="10"/>
    </row>
    <row r="167" spans="2:11" ht="18" x14ac:dyDescent="0.25">
      <c r="B167" s="40">
        <v>45711</v>
      </c>
      <c r="C167" s="29" t="s">
        <v>58</v>
      </c>
      <c r="D167" s="27" t="s">
        <v>66</v>
      </c>
      <c r="E167" s="10" t="s">
        <v>18</v>
      </c>
      <c r="F167" s="61">
        <f>VLOOKUP(E167,Data!$I$21:$J$30,2)</f>
        <v>2</v>
      </c>
      <c r="G167" s="23">
        <v>4</v>
      </c>
      <c r="H167" s="23">
        <v>10</v>
      </c>
      <c r="I167" s="30">
        <f t="shared" si="10"/>
        <v>5</v>
      </c>
      <c r="J167" s="62">
        <f>Workouts[[#This Row],[Body za Umiestnenie]]+Workouts[[#This Row],[Body Účasť]]</f>
        <v>7</v>
      </c>
      <c r="K167" s="10"/>
    </row>
    <row r="168" spans="2:11" ht="18" x14ac:dyDescent="0.25">
      <c r="B168" s="40">
        <v>45711</v>
      </c>
      <c r="C168" s="29" t="s">
        <v>58</v>
      </c>
      <c r="D168" s="27" t="s">
        <v>75</v>
      </c>
      <c r="E168" s="10" t="s">
        <v>18</v>
      </c>
      <c r="F168" s="61">
        <f>VLOOKUP(E168,Data!$I$21:$J$30,2)</f>
        <v>2</v>
      </c>
      <c r="G168" s="23">
        <v>5</v>
      </c>
      <c r="H168" s="23">
        <v>10</v>
      </c>
      <c r="I168" s="30">
        <f t="shared" si="10"/>
        <v>4</v>
      </c>
      <c r="J168" s="62">
        <f>Workouts[[#This Row],[Body za Umiestnenie]]+Workouts[[#This Row],[Body Účasť]]</f>
        <v>6</v>
      </c>
      <c r="K168" s="10"/>
    </row>
    <row r="169" spans="2:11" ht="18" x14ac:dyDescent="0.25">
      <c r="B169" s="40">
        <v>45711</v>
      </c>
      <c r="C169" s="29" t="s">
        <v>58</v>
      </c>
      <c r="D169" s="27" t="s">
        <v>49</v>
      </c>
      <c r="E169" s="10" t="s">
        <v>18</v>
      </c>
      <c r="F169" s="61">
        <f>VLOOKUP(E169,Data!$I$21:$J$30,2)</f>
        <v>2</v>
      </c>
      <c r="G169" s="23">
        <v>6</v>
      </c>
      <c r="H169" s="23">
        <v>10</v>
      </c>
      <c r="I169" s="30">
        <f t="shared" si="10"/>
        <v>3</v>
      </c>
      <c r="J169" s="62">
        <f>Workouts[[#This Row],[Body za Umiestnenie]]+Workouts[[#This Row],[Body Účasť]]</f>
        <v>5</v>
      </c>
      <c r="K169" s="10"/>
    </row>
    <row r="170" spans="2:11" ht="18" x14ac:dyDescent="0.25">
      <c r="B170" s="40">
        <v>45711</v>
      </c>
      <c r="C170" s="29" t="s">
        <v>58</v>
      </c>
      <c r="D170" s="27" t="s">
        <v>76</v>
      </c>
      <c r="E170" s="10" t="s">
        <v>18</v>
      </c>
      <c r="F170" s="61">
        <f>VLOOKUP(E170,Data!$I$21:$J$30,2)</f>
        <v>2</v>
      </c>
      <c r="G170" s="23">
        <v>7</v>
      </c>
      <c r="H170" s="23">
        <v>10</v>
      </c>
      <c r="I170" s="30">
        <f t="shared" si="10"/>
        <v>2</v>
      </c>
      <c r="J170" s="62">
        <f>Workouts[[#This Row],[Body za Umiestnenie]]+Workouts[[#This Row],[Body Účasť]]</f>
        <v>4</v>
      </c>
      <c r="K170" s="10"/>
    </row>
    <row r="171" spans="2:11" ht="18" x14ac:dyDescent="0.25">
      <c r="B171" s="40">
        <v>45711</v>
      </c>
      <c r="C171" s="29" t="s">
        <v>58</v>
      </c>
      <c r="D171" s="27" t="s">
        <v>77</v>
      </c>
      <c r="E171" s="10" t="s">
        <v>18</v>
      </c>
      <c r="F171" s="61">
        <f>VLOOKUP(E171,Data!$I$21:$J$30,2)</f>
        <v>2</v>
      </c>
      <c r="G171" s="23">
        <v>8</v>
      </c>
      <c r="H171" s="23">
        <v>10</v>
      </c>
      <c r="I171" s="30">
        <f t="shared" si="10"/>
        <v>1</v>
      </c>
      <c r="J171" s="62">
        <f>Workouts[[#This Row],[Body za Umiestnenie]]+Workouts[[#This Row],[Body Účasť]]</f>
        <v>3</v>
      </c>
      <c r="K171" s="10"/>
    </row>
    <row r="172" spans="2:11" ht="18" x14ac:dyDescent="0.25">
      <c r="B172" s="40">
        <v>45711</v>
      </c>
      <c r="C172" s="29" t="s">
        <v>58</v>
      </c>
      <c r="D172" s="27" t="s">
        <v>98</v>
      </c>
      <c r="E172" s="10" t="s">
        <v>18</v>
      </c>
      <c r="F172" s="61">
        <f>VLOOKUP(E172,Data!$I$21:$J$30,2)</f>
        <v>2</v>
      </c>
      <c r="G172" s="23">
        <v>9</v>
      </c>
      <c r="H172" s="23">
        <v>10</v>
      </c>
      <c r="I172" s="61"/>
      <c r="J172" s="62">
        <f>Workouts[[#This Row],[Body za Umiestnenie]]+Workouts[[#This Row],[Body Účasť]]</f>
        <v>2</v>
      </c>
      <c r="K172" s="10"/>
    </row>
    <row r="173" spans="2:11" ht="18" x14ac:dyDescent="0.25">
      <c r="B173" s="40">
        <v>45711</v>
      </c>
      <c r="C173" s="29" t="s">
        <v>58</v>
      </c>
      <c r="D173" s="27" t="s">
        <v>99</v>
      </c>
      <c r="E173" s="10" t="s">
        <v>18</v>
      </c>
      <c r="F173" s="61">
        <f>VLOOKUP(E173,Data!$I$21:$J$30,2)</f>
        <v>2</v>
      </c>
      <c r="G173" s="23">
        <v>10</v>
      </c>
      <c r="H173" s="23">
        <v>10</v>
      </c>
      <c r="I173" s="61"/>
      <c r="J173" s="62">
        <f>Workouts[[#This Row],[Body za Umiestnenie]]+Workouts[[#This Row],[Body Účasť]]</f>
        <v>2</v>
      </c>
      <c r="K173" s="10"/>
    </row>
    <row r="174" spans="2:11" ht="18" x14ac:dyDescent="0.25">
      <c r="B174" s="40">
        <v>45711</v>
      </c>
      <c r="C174" s="29" t="s">
        <v>58</v>
      </c>
      <c r="D174" s="27" t="s">
        <v>45</v>
      </c>
      <c r="E174" s="10" t="s">
        <v>18</v>
      </c>
      <c r="F174" s="61">
        <f>VLOOKUP(E174,Data!$I$21:$J$30,2)</f>
        <v>2</v>
      </c>
      <c r="G174" s="23">
        <v>1</v>
      </c>
      <c r="H174" s="23">
        <v>4</v>
      </c>
      <c r="I174" s="30">
        <f t="shared" ref="I174:I175" si="11">H174-G174-1</f>
        <v>2</v>
      </c>
      <c r="J174" s="62">
        <f>Workouts[[#This Row],[Body za Umiestnenie]]+Workouts[[#This Row],[Body Účasť]]</f>
        <v>4</v>
      </c>
      <c r="K174" s="10"/>
    </row>
    <row r="175" spans="2:11" ht="18" x14ac:dyDescent="0.25">
      <c r="B175" s="40">
        <v>45711</v>
      </c>
      <c r="C175" s="29" t="s">
        <v>58</v>
      </c>
      <c r="D175" s="27" t="s">
        <v>46</v>
      </c>
      <c r="E175" s="10" t="s">
        <v>18</v>
      </c>
      <c r="F175" s="61">
        <f>VLOOKUP(E175,Data!$I$21:$J$30,2)</f>
        <v>2</v>
      </c>
      <c r="G175" s="23">
        <v>2</v>
      </c>
      <c r="H175" s="23">
        <v>4</v>
      </c>
      <c r="I175" s="30">
        <f t="shared" si="11"/>
        <v>1</v>
      </c>
      <c r="J175" s="62">
        <f>Workouts[[#This Row],[Body za Umiestnenie]]+Workouts[[#This Row],[Body Účasť]]</f>
        <v>3</v>
      </c>
      <c r="K175" s="10"/>
    </row>
    <row r="176" spans="2:11" ht="18" x14ac:dyDescent="0.25">
      <c r="B176" s="40">
        <v>45711</v>
      </c>
      <c r="C176" s="29" t="s">
        <v>58</v>
      </c>
      <c r="D176" s="27" t="s">
        <v>76</v>
      </c>
      <c r="E176" s="10" t="s">
        <v>18</v>
      </c>
      <c r="F176" s="61">
        <f>VLOOKUP(E176,Data!$I$21:$J$30,2)</f>
        <v>2</v>
      </c>
      <c r="G176" s="23">
        <v>3</v>
      </c>
      <c r="H176" s="23">
        <v>4</v>
      </c>
      <c r="I176" s="61"/>
      <c r="J176" s="62">
        <f>Workouts[[#This Row],[Body za Umiestnenie]]+Workouts[[#This Row],[Body Účasť]]</f>
        <v>2</v>
      </c>
      <c r="K176" s="10"/>
    </row>
    <row r="177" spans="2:11" ht="18" x14ac:dyDescent="0.25">
      <c r="B177" s="40">
        <v>45711</v>
      </c>
      <c r="C177" s="29" t="s">
        <v>58</v>
      </c>
      <c r="D177" s="27" t="s">
        <v>99</v>
      </c>
      <c r="E177" s="10" t="s">
        <v>18</v>
      </c>
      <c r="F177" s="61">
        <f>VLOOKUP(E177,Data!$I$21:$J$30,2)</f>
        <v>2</v>
      </c>
      <c r="G177" s="23">
        <v>4</v>
      </c>
      <c r="H177" s="23">
        <v>4</v>
      </c>
      <c r="I177" s="61"/>
      <c r="J177" s="62">
        <f>Workouts[[#This Row],[Body za Umiestnenie]]+Workouts[[#This Row],[Body Účasť]]</f>
        <v>2</v>
      </c>
      <c r="K177" s="10"/>
    </row>
    <row r="178" spans="2:11" ht="18" x14ac:dyDescent="0.25">
      <c r="B178" s="40">
        <v>45689</v>
      </c>
      <c r="C178" s="29" t="s">
        <v>69</v>
      </c>
      <c r="D178" s="27" t="s">
        <v>50</v>
      </c>
      <c r="E178" s="10" t="s">
        <v>19</v>
      </c>
      <c r="F178" s="61">
        <f>VLOOKUP(E178,Data!$I$21:$J$30,2)</f>
        <v>2</v>
      </c>
      <c r="G178" s="23"/>
      <c r="H178" s="23"/>
      <c r="I178" s="61"/>
      <c r="J178" s="62">
        <f>Workouts[[#This Row],[Body za Umiestnenie]]+Workouts[[#This Row],[Body Účasť]]</f>
        <v>2</v>
      </c>
      <c r="K178" s="10"/>
    </row>
  </sheetData>
  <dataConsolidate/>
  <printOptions horizontalCentered="1"/>
  <pageMargins left="0.25" right="0.25" top="0.75" bottom="0.75" header="0.3" footer="0.3"/>
  <pageSetup scale="46" fitToHeight="0" orientation="portrait" r:id="rId2"/>
  <headerFooter differentFirst="1">
    <oddFooter>Page &amp;P of &amp;N</oddFooter>
  </headerFooter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5F94BCE-FDB9-2E4F-AB1E-0A88440134BF}">
          <x14:formula1>
            <xm:f>INDIRECT(Data!$F$19)</xm:f>
          </x14:formula1>
          <xm:sqref>E11:E178</xm:sqref>
        </x14:dataValidation>
        <x14:dataValidation type="list" allowBlank="1" showInputMessage="1" showErrorMessage="1" xr:uid="{926A27BD-B87B-034F-9D0B-B33255BD1BC7}">
          <x14:formula1>
            <xm:f>INDIRECT(Data!$B$1)</xm:f>
          </x14:formula1>
          <xm:sqref>D11:D51 D53:D178</xm:sqref>
        </x14:dataValidation>
        <x14:dataValidation type="list" allowBlank="1" showInputMessage="1" showErrorMessage="1" xr:uid="{5E0736E7-E310-874C-BAF6-78771A6260B7}">
          <x14:formula1>
            <xm:f>INDIRECT(Data!B1)</xm:f>
          </x14:formula1>
          <xm:sqref>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69A9B-B9BB-F04F-A4FE-4EE4ED5411DB}">
  <dimension ref="B1:K53"/>
  <sheetViews>
    <sheetView showGridLines="0" topLeftCell="A10" zoomScale="130" zoomScaleNormal="130" workbookViewId="0">
      <selection activeCell="H36" sqref="H36:H44"/>
    </sheetView>
  </sheetViews>
  <sheetFormatPr defaultColWidth="11" defaultRowHeight="14.25" x14ac:dyDescent="0.2"/>
  <cols>
    <col min="1" max="1" width="2.125" customWidth="1"/>
    <col min="2" max="2" width="23.125" customWidth="1"/>
    <col min="3" max="3" width="4" customWidth="1"/>
    <col min="4" max="4" width="1.875" style="12" customWidth="1"/>
    <col min="6" max="6" width="33.875" customWidth="1"/>
    <col min="7" max="7" width="29.5" bestFit="1" customWidth="1"/>
    <col min="8" max="8" width="6.875" bestFit="1" customWidth="1"/>
    <col min="9" max="9" width="25.125" bestFit="1" customWidth="1"/>
    <col min="10" max="11" width="21.875" bestFit="1" customWidth="1"/>
  </cols>
  <sheetData>
    <row r="1" spans="2:11" x14ac:dyDescent="0.2">
      <c r="B1" t="s">
        <v>61</v>
      </c>
    </row>
    <row r="2" spans="2:11" x14ac:dyDescent="0.2">
      <c r="B2" t="s">
        <v>4</v>
      </c>
      <c r="F2" s="13" t="s">
        <v>7</v>
      </c>
      <c r="G2" s="14"/>
      <c r="H2" s="14"/>
      <c r="I2" s="14"/>
      <c r="J2" s="14"/>
      <c r="K2" s="14"/>
    </row>
    <row r="3" spans="2:11" x14ac:dyDescent="0.2">
      <c r="B3" t="s">
        <v>5</v>
      </c>
      <c r="F3" s="15" t="s">
        <v>8</v>
      </c>
      <c r="G3" s="16"/>
      <c r="H3" s="16"/>
      <c r="I3" s="16"/>
      <c r="J3" s="16"/>
      <c r="K3" s="16"/>
    </row>
    <row r="4" spans="2:11" x14ac:dyDescent="0.2">
      <c r="B4" t="s">
        <v>50</v>
      </c>
      <c r="F4" s="17"/>
      <c r="G4" s="18" t="s">
        <v>16</v>
      </c>
      <c r="H4" s="18" t="s">
        <v>17</v>
      </c>
      <c r="I4" s="18" t="s">
        <v>18</v>
      </c>
      <c r="J4" s="18" t="s">
        <v>19</v>
      </c>
      <c r="K4" s="18" t="s">
        <v>20</v>
      </c>
    </row>
    <row r="5" spans="2:11" x14ac:dyDescent="0.2">
      <c r="B5" t="s">
        <v>70</v>
      </c>
      <c r="F5" s="17" t="s">
        <v>9</v>
      </c>
      <c r="G5" s="19">
        <v>8</v>
      </c>
      <c r="H5" s="19">
        <v>4</v>
      </c>
      <c r="I5" s="19">
        <v>2</v>
      </c>
      <c r="J5" s="19">
        <v>3</v>
      </c>
      <c r="K5" s="19">
        <v>2</v>
      </c>
    </row>
    <row r="6" spans="2:11" x14ac:dyDescent="0.2">
      <c r="B6" t="s">
        <v>39</v>
      </c>
      <c r="F6" s="17"/>
      <c r="G6" s="64" t="s">
        <v>10</v>
      </c>
      <c r="H6" s="64"/>
      <c r="I6" s="64"/>
      <c r="J6" s="64"/>
      <c r="K6" s="64"/>
    </row>
    <row r="7" spans="2:11" x14ac:dyDescent="0.2">
      <c r="B7" t="s">
        <v>40</v>
      </c>
      <c r="F7" t="s">
        <v>11</v>
      </c>
      <c r="G7" s="19">
        <v>20</v>
      </c>
      <c r="H7" s="19">
        <v>16</v>
      </c>
      <c r="I7" s="65" t="s">
        <v>12</v>
      </c>
      <c r="J7" s="19">
        <v>6</v>
      </c>
      <c r="K7" s="19">
        <v>5</v>
      </c>
    </row>
    <row r="8" spans="2:11" x14ac:dyDescent="0.2">
      <c r="B8" t="s">
        <v>41</v>
      </c>
      <c r="F8" t="s">
        <v>13</v>
      </c>
      <c r="G8" s="19">
        <v>16</v>
      </c>
      <c r="H8" s="19">
        <v>10</v>
      </c>
      <c r="I8" s="66"/>
      <c r="J8" s="19">
        <v>4</v>
      </c>
      <c r="K8" s="19">
        <v>3</v>
      </c>
    </row>
    <row r="9" spans="2:11" x14ac:dyDescent="0.2">
      <c r="B9" t="s">
        <v>77</v>
      </c>
      <c r="F9" t="s">
        <v>14</v>
      </c>
      <c r="G9" s="19">
        <v>10</v>
      </c>
      <c r="H9" s="19">
        <v>6</v>
      </c>
      <c r="I9" s="66"/>
      <c r="J9" s="19">
        <v>2</v>
      </c>
      <c r="K9" s="19">
        <v>2</v>
      </c>
    </row>
    <row r="10" spans="2:11" x14ac:dyDescent="0.2">
      <c r="B10" t="s">
        <v>42</v>
      </c>
      <c r="F10" t="s">
        <v>36</v>
      </c>
      <c r="G10" s="19">
        <v>6</v>
      </c>
      <c r="H10" s="19">
        <v>2</v>
      </c>
      <c r="I10" s="67"/>
      <c r="J10" s="19">
        <v>1</v>
      </c>
      <c r="K10" s="19">
        <v>1</v>
      </c>
    </row>
    <row r="11" spans="2:11" x14ac:dyDescent="0.2">
      <c r="B11" t="s">
        <v>71</v>
      </c>
      <c r="G11" s="20"/>
      <c r="H11" s="20"/>
      <c r="I11" s="20"/>
      <c r="J11" s="20"/>
      <c r="K11" s="20"/>
    </row>
    <row r="12" spans="2:11" x14ac:dyDescent="0.2">
      <c r="B12" t="s">
        <v>73</v>
      </c>
      <c r="F12" s="15" t="s">
        <v>15</v>
      </c>
      <c r="G12" s="16"/>
      <c r="H12" s="16"/>
      <c r="I12" s="16"/>
      <c r="J12" s="16"/>
      <c r="K12" s="16"/>
    </row>
    <row r="13" spans="2:11" x14ac:dyDescent="0.2">
      <c r="B13" t="s">
        <v>72</v>
      </c>
      <c r="G13" s="21" t="s">
        <v>51</v>
      </c>
      <c r="H13" s="20"/>
      <c r="I13" s="19">
        <v>4</v>
      </c>
      <c r="J13" s="20"/>
      <c r="K13" s="20"/>
    </row>
    <row r="14" spans="2:11" x14ac:dyDescent="0.2">
      <c r="B14" t="s">
        <v>59</v>
      </c>
      <c r="G14" s="21" t="s">
        <v>21</v>
      </c>
      <c r="H14" s="20"/>
      <c r="I14" s="19">
        <v>2</v>
      </c>
      <c r="J14" s="20"/>
      <c r="K14" s="20"/>
    </row>
    <row r="15" spans="2:11" x14ac:dyDescent="0.2">
      <c r="B15" t="s">
        <v>43</v>
      </c>
      <c r="G15" s="21" t="s">
        <v>22</v>
      </c>
      <c r="H15" s="20"/>
      <c r="I15" s="19">
        <v>3</v>
      </c>
      <c r="J15" s="20"/>
      <c r="K15" s="20"/>
    </row>
    <row r="16" spans="2:11" x14ac:dyDescent="0.2">
      <c r="B16" t="s">
        <v>44</v>
      </c>
      <c r="G16" s="21" t="s">
        <v>23</v>
      </c>
      <c r="H16" s="20"/>
      <c r="I16" s="19">
        <v>3</v>
      </c>
      <c r="J16" s="20"/>
      <c r="K16" s="20"/>
    </row>
    <row r="17" spans="2:10" x14ac:dyDescent="0.2">
      <c r="B17" t="s">
        <v>45</v>
      </c>
    </row>
    <row r="18" spans="2:10" x14ac:dyDescent="0.2">
      <c r="B18" t="s">
        <v>46</v>
      </c>
    </row>
    <row r="19" spans="2:10" x14ac:dyDescent="0.2">
      <c r="B19" t="s">
        <v>47</v>
      </c>
      <c r="F19" t="s">
        <v>25</v>
      </c>
    </row>
    <row r="20" spans="2:10" x14ac:dyDescent="0.2">
      <c r="B20" t="s">
        <v>48</v>
      </c>
    </row>
    <row r="21" spans="2:10" x14ac:dyDescent="0.2">
      <c r="B21" t="s">
        <v>49</v>
      </c>
      <c r="F21" t="s">
        <v>24</v>
      </c>
      <c r="G21" t="s">
        <v>27</v>
      </c>
      <c r="I21" t="s">
        <v>24</v>
      </c>
      <c r="J21" t="s">
        <v>27</v>
      </c>
    </row>
    <row r="22" spans="2:10" x14ac:dyDescent="0.2">
      <c r="B22" t="s">
        <v>74</v>
      </c>
      <c r="F22" t="s">
        <v>16</v>
      </c>
      <c r="G22" s="28">
        <v>8</v>
      </c>
      <c r="I22" t="s">
        <v>16</v>
      </c>
      <c r="J22">
        <v>8</v>
      </c>
    </row>
    <row r="23" spans="2:10" x14ac:dyDescent="0.2">
      <c r="B23" t="s">
        <v>75</v>
      </c>
      <c r="F23" t="s">
        <v>17</v>
      </c>
      <c r="G23" s="28">
        <v>4</v>
      </c>
      <c r="I23" t="s">
        <v>17</v>
      </c>
      <c r="J23">
        <v>4</v>
      </c>
    </row>
    <row r="24" spans="2:10" x14ac:dyDescent="0.2">
      <c r="B24" t="s">
        <v>60</v>
      </c>
      <c r="F24" t="s">
        <v>18</v>
      </c>
      <c r="G24" s="28">
        <v>2</v>
      </c>
      <c r="I24" t="s">
        <v>28</v>
      </c>
      <c r="J24">
        <v>2</v>
      </c>
    </row>
    <row r="25" spans="2:10" x14ac:dyDescent="0.2">
      <c r="B25" t="s">
        <v>66</v>
      </c>
      <c r="F25" t="s">
        <v>19</v>
      </c>
      <c r="G25" s="28">
        <v>3</v>
      </c>
      <c r="I25" t="s">
        <v>30</v>
      </c>
      <c r="J25">
        <v>3</v>
      </c>
    </row>
    <row r="26" spans="2:10" x14ac:dyDescent="0.2">
      <c r="B26" t="s">
        <v>67</v>
      </c>
      <c r="F26" t="s">
        <v>20</v>
      </c>
      <c r="G26" s="28">
        <v>2</v>
      </c>
      <c r="I26" t="s">
        <v>29</v>
      </c>
      <c r="J26">
        <v>3</v>
      </c>
    </row>
    <row r="27" spans="2:10" x14ac:dyDescent="0.2">
      <c r="B27" t="s">
        <v>76</v>
      </c>
      <c r="F27" t="s">
        <v>52</v>
      </c>
      <c r="G27" s="28">
        <v>4</v>
      </c>
      <c r="I27" t="s">
        <v>18</v>
      </c>
      <c r="J27">
        <v>2</v>
      </c>
    </row>
    <row r="28" spans="2:10" x14ac:dyDescent="0.2">
      <c r="B28" t="s">
        <v>68</v>
      </c>
      <c r="F28" t="s">
        <v>28</v>
      </c>
      <c r="G28" s="28">
        <v>2</v>
      </c>
      <c r="I28" t="s">
        <v>19</v>
      </c>
      <c r="J28">
        <v>3</v>
      </c>
    </row>
    <row r="29" spans="2:10" x14ac:dyDescent="0.2">
      <c r="B29" t="s">
        <v>78</v>
      </c>
      <c r="F29" t="s">
        <v>29</v>
      </c>
      <c r="G29" s="28">
        <v>3</v>
      </c>
      <c r="I29" t="s">
        <v>20</v>
      </c>
      <c r="J29">
        <v>2</v>
      </c>
    </row>
    <row r="30" spans="2:10" x14ac:dyDescent="0.2">
      <c r="B30" t="s">
        <v>79</v>
      </c>
      <c r="F30" t="s">
        <v>30</v>
      </c>
      <c r="G30" s="25">
        <v>3</v>
      </c>
      <c r="I30" t="s">
        <v>52</v>
      </c>
      <c r="J30">
        <v>4</v>
      </c>
    </row>
    <row r="31" spans="2:10" x14ac:dyDescent="0.2">
      <c r="B31" t="s">
        <v>80</v>
      </c>
    </row>
    <row r="32" spans="2:10" x14ac:dyDescent="0.2">
      <c r="B32" t="s">
        <v>81</v>
      </c>
    </row>
    <row r="33" spans="2:11" x14ac:dyDescent="0.2">
      <c r="B33" t="s">
        <v>82</v>
      </c>
      <c r="F33" t="s">
        <v>16</v>
      </c>
      <c r="I33" s="26">
        <v>10</v>
      </c>
    </row>
    <row r="34" spans="2:11" x14ac:dyDescent="0.2">
      <c r="B34" t="s">
        <v>83</v>
      </c>
      <c r="I34" s="26">
        <v>6</v>
      </c>
    </row>
    <row r="35" spans="2:11" x14ac:dyDescent="0.2">
      <c r="B35" t="s">
        <v>84</v>
      </c>
      <c r="G35" s="18" t="s">
        <v>16</v>
      </c>
      <c r="H35" s="18" t="s">
        <v>17</v>
      </c>
      <c r="I35" s="18" t="s">
        <v>18</v>
      </c>
      <c r="J35" s="18" t="s">
        <v>19</v>
      </c>
      <c r="K35" s="18" t="s">
        <v>20</v>
      </c>
    </row>
    <row r="36" spans="2:11" x14ac:dyDescent="0.2">
      <c r="B36" t="s">
        <v>85</v>
      </c>
      <c r="F36" s="24" t="s">
        <v>35</v>
      </c>
      <c r="G36" s="19">
        <v>8</v>
      </c>
      <c r="H36" s="19">
        <v>4</v>
      </c>
      <c r="I36" s="19">
        <v>2</v>
      </c>
      <c r="J36" s="19">
        <v>3</v>
      </c>
      <c r="K36" s="19">
        <v>2</v>
      </c>
    </row>
    <row r="37" spans="2:11" x14ac:dyDescent="0.2">
      <c r="B37" t="s">
        <v>86</v>
      </c>
      <c r="F37">
        <v>1</v>
      </c>
      <c r="G37" s="19">
        <v>20</v>
      </c>
      <c r="H37" s="19">
        <v>16</v>
      </c>
      <c r="I37" s="65">
        <f>I33-I34-1</f>
        <v>3</v>
      </c>
      <c r="J37" s="19">
        <v>6</v>
      </c>
      <c r="K37" s="19">
        <v>5</v>
      </c>
    </row>
    <row r="38" spans="2:11" x14ac:dyDescent="0.2">
      <c r="B38" t="s">
        <v>87</v>
      </c>
      <c r="F38">
        <v>2</v>
      </c>
      <c r="G38" s="19">
        <v>16</v>
      </c>
      <c r="H38" s="19">
        <v>10</v>
      </c>
      <c r="I38" s="66"/>
      <c r="J38" s="19">
        <v>4</v>
      </c>
      <c r="K38" s="19">
        <v>3</v>
      </c>
    </row>
    <row r="39" spans="2:11" x14ac:dyDescent="0.2">
      <c r="B39" t="s">
        <v>88</v>
      </c>
      <c r="F39">
        <v>3</v>
      </c>
      <c r="G39" s="19">
        <v>10</v>
      </c>
      <c r="H39" s="19">
        <v>6</v>
      </c>
      <c r="I39" s="66"/>
      <c r="J39" s="19">
        <v>2</v>
      </c>
      <c r="K39" s="19">
        <v>2</v>
      </c>
    </row>
    <row r="40" spans="2:11" x14ac:dyDescent="0.2">
      <c r="B40" t="s">
        <v>89</v>
      </c>
      <c r="F40">
        <v>4</v>
      </c>
      <c r="G40" s="19">
        <v>6</v>
      </c>
      <c r="H40" s="19">
        <v>2</v>
      </c>
      <c r="I40" s="66"/>
      <c r="J40" s="19">
        <v>1</v>
      </c>
      <c r="K40" s="19">
        <v>1</v>
      </c>
    </row>
    <row r="41" spans="2:11" x14ac:dyDescent="0.2">
      <c r="B41" t="s">
        <v>90</v>
      </c>
      <c r="F41">
        <v>5</v>
      </c>
      <c r="G41" s="19">
        <v>6</v>
      </c>
      <c r="H41" s="19">
        <v>2</v>
      </c>
      <c r="I41" s="66"/>
      <c r="J41" s="19">
        <v>1</v>
      </c>
      <c r="K41" s="19">
        <v>1</v>
      </c>
    </row>
    <row r="42" spans="2:11" x14ac:dyDescent="0.2">
      <c r="B42" t="s">
        <v>91</v>
      </c>
      <c r="F42">
        <v>6</v>
      </c>
      <c r="G42" s="19">
        <v>6</v>
      </c>
      <c r="H42" s="19">
        <v>2</v>
      </c>
      <c r="I42" s="66"/>
      <c r="J42" s="19">
        <v>1</v>
      </c>
      <c r="K42" s="19">
        <v>1</v>
      </c>
    </row>
    <row r="43" spans="2:11" x14ac:dyDescent="0.2">
      <c r="B43" t="s">
        <v>92</v>
      </c>
      <c r="F43">
        <v>7</v>
      </c>
      <c r="G43" s="19">
        <v>6</v>
      </c>
      <c r="H43" s="19">
        <v>2</v>
      </c>
      <c r="I43" s="66"/>
      <c r="J43" s="19">
        <v>1</v>
      </c>
      <c r="K43" s="19">
        <v>1</v>
      </c>
    </row>
    <row r="44" spans="2:11" x14ac:dyDescent="0.2">
      <c r="B44" t="s">
        <v>93</v>
      </c>
      <c r="F44">
        <v>8</v>
      </c>
      <c r="G44" s="19">
        <v>6</v>
      </c>
      <c r="H44" s="19">
        <v>2</v>
      </c>
      <c r="I44" s="66"/>
      <c r="J44" s="19">
        <v>1</v>
      </c>
      <c r="K44" s="19">
        <v>1</v>
      </c>
    </row>
    <row r="45" spans="2:11" x14ac:dyDescent="0.2">
      <c r="B45" t="s">
        <v>94</v>
      </c>
    </row>
    <row r="46" spans="2:11" x14ac:dyDescent="0.2">
      <c r="B46" t="s">
        <v>95</v>
      </c>
    </row>
    <row r="47" spans="2:11" x14ac:dyDescent="0.2">
      <c r="B47" t="s">
        <v>96</v>
      </c>
    </row>
    <row r="48" spans="2:11" x14ac:dyDescent="0.2">
      <c r="B48" t="s">
        <v>97</v>
      </c>
      <c r="G48">
        <f>IF(F33="ESF",2,"Chyba")</f>
        <v>2</v>
      </c>
    </row>
    <row r="49" spans="2:7" x14ac:dyDescent="0.2">
      <c r="B49" t="s">
        <v>98</v>
      </c>
      <c r="F49">
        <v>3</v>
      </c>
    </row>
    <row r="50" spans="2:7" x14ac:dyDescent="0.2">
      <c r="B50" t="s">
        <v>99</v>
      </c>
    </row>
    <row r="53" spans="2:7" x14ac:dyDescent="0.2">
      <c r="G53">
        <f>VLOOKUP(F49,F35:K44,IF(F33="ESF",2,IF(F33="Regio",3,IF(F33=" Slovenské Juniorské turnaje ",4,"Chyba"))),FALSE)</f>
        <v>10</v>
      </c>
    </row>
  </sheetData>
  <sortState xmlns:xlrd2="http://schemas.microsoft.com/office/spreadsheetml/2017/richdata2" ref="I22:J30">
    <sortCondition ref="I21:I30"/>
  </sortState>
  <mergeCells count="3">
    <mergeCell ref="G6:K6"/>
    <mergeCell ref="I7:I10"/>
    <mergeCell ref="I37:I44"/>
  </mergeCells>
  <phoneticPr fontId="12" type="noConversion"/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TM10000057</Templat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Aktivity_Juniorov_2024_25</vt:lpstr>
      <vt:lpstr>Data</vt:lpstr>
      <vt:lpstr>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Amzler, Peter</dc:creator>
  <cp:keywords/>
  <dc:description/>
  <cp:lastModifiedBy>Hrušecký Roman</cp:lastModifiedBy>
  <dcterms:created xsi:type="dcterms:W3CDTF">2016-11-02T00:40:35Z</dcterms:created>
  <dcterms:modified xsi:type="dcterms:W3CDTF">2025-03-02T21:29:14Z</dcterms:modified>
  <cp:category/>
</cp:coreProperties>
</file>