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4-2025\juniori\2025-05\"/>
    </mc:Choice>
  </mc:AlternateContent>
  <xr:revisionPtr revIDLastSave="0" documentId="13_ncr:1_{C15792E8-304D-46CF-BB71-7DB594A08E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8" i="1" l="1"/>
  <c r="J248" i="1" s="1"/>
  <c r="F251" i="1"/>
  <c r="J251" i="1" s="1"/>
  <c r="F250" i="1"/>
  <c r="J250" i="1" s="1"/>
  <c r="F249" i="1"/>
  <c r="J249" i="1" s="1"/>
  <c r="F247" i="1"/>
  <c r="J247" i="1" s="1"/>
  <c r="F246" i="1"/>
  <c r="J246" i="1" s="1"/>
  <c r="F245" i="1"/>
  <c r="J245" i="1" s="1"/>
  <c r="I242" i="1"/>
  <c r="F244" i="1"/>
  <c r="J244" i="1" s="1"/>
  <c r="F243" i="1"/>
  <c r="J243" i="1" s="1"/>
  <c r="F242" i="1"/>
  <c r="J242" i="1" s="1"/>
  <c r="F241" i="1"/>
  <c r="J241" i="1" s="1"/>
  <c r="F240" i="1"/>
  <c r="J240" i="1" s="1"/>
  <c r="F239" i="1"/>
  <c r="J239" i="1" s="1"/>
  <c r="I235" i="1"/>
  <c r="F238" i="1"/>
  <c r="J238" i="1" s="1"/>
  <c r="F237" i="1"/>
  <c r="J237" i="1" s="1"/>
  <c r="F236" i="1"/>
  <c r="J236" i="1" s="1"/>
  <c r="I232" i="1"/>
  <c r="I231" i="1"/>
  <c r="F235" i="1"/>
  <c r="J235" i="1" s="1"/>
  <c r="F234" i="1"/>
  <c r="F233" i="1"/>
  <c r="J233" i="1" s="1"/>
  <c r="F232" i="1"/>
  <c r="F231" i="1"/>
  <c r="I228" i="1"/>
  <c r="I227" i="1"/>
  <c r="F230" i="1"/>
  <c r="J230" i="1" s="1"/>
  <c r="F229" i="1"/>
  <c r="J229" i="1" s="1"/>
  <c r="F228" i="1"/>
  <c r="J228" i="1" s="1"/>
  <c r="I224" i="1"/>
  <c r="I223" i="1"/>
  <c r="I222" i="1"/>
  <c r="I221" i="1"/>
  <c r="F227" i="1"/>
  <c r="J227" i="1" s="1"/>
  <c r="F226" i="1"/>
  <c r="J226" i="1" s="1"/>
  <c r="F225" i="1"/>
  <c r="J225" i="1" s="1"/>
  <c r="F224" i="1"/>
  <c r="J224" i="1" s="1"/>
  <c r="F223" i="1"/>
  <c r="F222" i="1"/>
  <c r="F221" i="1"/>
  <c r="J221" i="1" s="1"/>
  <c r="I220" i="1"/>
  <c r="F220" i="1"/>
  <c r="F219" i="1"/>
  <c r="J219" i="1" s="1"/>
  <c r="F218" i="1"/>
  <c r="J218" i="1" s="1"/>
  <c r="F217" i="1"/>
  <c r="J217" i="1" s="1"/>
  <c r="F216" i="1"/>
  <c r="J216" i="1" s="1"/>
  <c r="F215" i="1"/>
  <c r="J215" i="1" s="1"/>
  <c r="F214" i="1"/>
  <c r="J214" i="1" s="1"/>
  <c r="I211" i="1"/>
  <c r="I210" i="1"/>
  <c r="I209" i="1"/>
  <c r="I206" i="1"/>
  <c r="I205" i="1"/>
  <c r="I204" i="1"/>
  <c r="I201" i="1"/>
  <c r="I200" i="1"/>
  <c r="I199" i="1"/>
  <c r="F213" i="1"/>
  <c r="J213" i="1" s="1"/>
  <c r="F212" i="1"/>
  <c r="J212" i="1" s="1"/>
  <c r="F211" i="1"/>
  <c r="J211" i="1" s="1"/>
  <c r="F210" i="1"/>
  <c r="F209" i="1"/>
  <c r="J209" i="1" s="1"/>
  <c r="F208" i="1"/>
  <c r="J208" i="1" s="1"/>
  <c r="F207" i="1"/>
  <c r="J207" i="1" s="1"/>
  <c r="F206" i="1"/>
  <c r="F205" i="1"/>
  <c r="J205" i="1" s="1"/>
  <c r="F204" i="1"/>
  <c r="J204" i="1" s="1"/>
  <c r="F203" i="1"/>
  <c r="J203" i="1" s="1"/>
  <c r="F202" i="1"/>
  <c r="J202" i="1" s="1"/>
  <c r="F201" i="1"/>
  <c r="J201" i="1" s="1"/>
  <c r="F200" i="1"/>
  <c r="F199" i="1"/>
  <c r="J199" i="1" s="1"/>
  <c r="F198" i="1"/>
  <c r="J198" i="1" s="1"/>
  <c r="F197" i="1"/>
  <c r="J197" i="1" s="1"/>
  <c r="F196" i="1"/>
  <c r="J196" i="1" s="1"/>
  <c r="F195" i="1"/>
  <c r="J195" i="1" s="1"/>
  <c r="F194" i="1"/>
  <c r="J194" i="1" s="1"/>
  <c r="F193" i="1"/>
  <c r="J193" i="1" s="1"/>
  <c r="F192" i="1"/>
  <c r="J192" i="1" s="1"/>
  <c r="F191" i="1"/>
  <c r="J191" i="1" s="1"/>
  <c r="F190" i="1"/>
  <c r="J190" i="1" s="1"/>
  <c r="F189" i="1"/>
  <c r="J189" i="1" s="1"/>
  <c r="F188" i="1"/>
  <c r="J188" i="1" s="1"/>
  <c r="F187" i="1"/>
  <c r="J187" i="1" s="1"/>
  <c r="F186" i="1"/>
  <c r="J186" i="1" s="1"/>
  <c r="F185" i="1"/>
  <c r="J185" i="1" s="1"/>
  <c r="F184" i="1"/>
  <c r="J184" i="1" s="1"/>
  <c r="F183" i="1"/>
  <c r="J183" i="1" s="1"/>
  <c r="F182" i="1"/>
  <c r="J182" i="1" s="1"/>
  <c r="F181" i="1"/>
  <c r="J181" i="1" s="1"/>
  <c r="F180" i="1"/>
  <c r="J180" i="1" s="1"/>
  <c r="F179" i="1"/>
  <c r="J179" i="1" s="1"/>
  <c r="F178" i="1"/>
  <c r="J178" i="1" s="1"/>
  <c r="I175" i="1"/>
  <c r="I174" i="1"/>
  <c r="F177" i="1"/>
  <c r="J177" i="1" s="1"/>
  <c r="F176" i="1"/>
  <c r="J176" i="1" s="1"/>
  <c r="F175" i="1"/>
  <c r="F174" i="1"/>
  <c r="I165" i="1"/>
  <c r="I166" i="1"/>
  <c r="I167" i="1"/>
  <c r="I168" i="1"/>
  <c r="I169" i="1"/>
  <c r="I170" i="1"/>
  <c r="I171" i="1"/>
  <c r="I164" i="1"/>
  <c r="F173" i="1"/>
  <c r="J173" i="1" s="1"/>
  <c r="F172" i="1"/>
  <c r="J172" i="1" s="1"/>
  <c r="F171" i="1"/>
  <c r="J171" i="1" s="1"/>
  <c r="F170" i="1"/>
  <c r="J170" i="1" s="1"/>
  <c r="F169" i="1"/>
  <c r="J169" i="1" s="1"/>
  <c r="F168" i="1"/>
  <c r="J168" i="1" s="1"/>
  <c r="F167" i="1"/>
  <c r="J167" i="1" s="1"/>
  <c r="F166" i="1"/>
  <c r="J166" i="1" s="1"/>
  <c r="F165" i="1"/>
  <c r="J165" i="1" s="1"/>
  <c r="J210" i="1" l="1"/>
  <c r="J200" i="1"/>
  <c r="J231" i="1"/>
  <c r="J222" i="1"/>
  <c r="J232" i="1"/>
  <c r="J223" i="1"/>
  <c r="J174" i="1"/>
  <c r="J206" i="1"/>
  <c r="J175" i="1"/>
  <c r="J234" i="1"/>
  <c r="J220" i="1"/>
  <c r="F164" i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I154" i="1"/>
  <c r="I153" i="1"/>
  <c r="I152" i="1"/>
  <c r="F156" i="1"/>
  <c r="J156" i="1" s="1"/>
  <c r="F155" i="1"/>
  <c r="J155" i="1" s="1"/>
  <c r="F154" i="1"/>
  <c r="J154" i="1" s="1"/>
  <c r="F153" i="1"/>
  <c r="J153" i="1" s="1"/>
  <c r="F152" i="1"/>
  <c r="J152" i="1" s="1"/>
  <c r="I149" i="1"/>
  <c r="I148" i="1"/>
  <c r="F151" i="1"/>
  <c r="J151" i="1" s="1"/>
  <c r="F150" i="1"/>
  <c r="J150" i="1" s="1"/>
  <c r="F149" i="1"/>
  <c r="J149" i="1" s="1"/>
  <c r="F148" i="1"/>
  <c r="J148" i="1" s="1"/>
  <c r="I145" i="1"/>
  <c r="I144" i="1"/>
  <c r="I143" i="1"/>
  <c r="I142" i="1"/>
  <c r="I141" i="1"/>
  <c r="I140" i="1"/>
  <c r="I139" i="1"/>
  <c r="F147" i="1"/>
  <c r="J147" i="1" s="1"/>
  <c r="F146" i="1"/>
  <c r="J146" i="1" s="1"/>
  <c r="F145" i="1"/>
  <c r="J145" i="1" s="1"/>
  <c r="F144" i="1"/>
  <c r="F143" i="1"/>
  <c r="J143" i="1" s="1"/>
  <c r="F142" i="1"/>
  <c r="J142" i="1" s="1"/>
  <c r="F141" i="1"/>
  <c r="J141" i="1" s="1"/>
  <c r="F140" i="1"/>
  <c r="J140" i="1" s="1"/>
  <c r="F139" i="1"/>
  <c r="J139" i="1" s="1"/>
  <c r="I136" i="1"/>
  <c r="I135" i="1"/>
  <c r="I134" i="1"/>
  <c r="I133" i="1"/>
  <c r="F138" i="1"/>
  <c r="J138" i="1" s="1"/>
  <c r="F137" i="1"/>
  <c r="J137" i="1" s="1"/>
  <c r="F136" i="1"/>
  <c r="J136" i="1" s="1"/>
  <c r="F135" i="1"/>
  <c r="F134" i="1"/>
  <c r="J134" i="1" s="1"/>
  <c r="F133" i="1"/>
  <c r="J133" i="1" s="1"/>
  <c r="I130" i="1"/>
  <c r="I129" i="1"/>
  <c r="F132" i="1"/>
  <c r="J132" i="1" s="1"/>
  <c r="F131" i="1"/>
  <c r="J131" i="1" s="1"/>
  <c r="F130" i="1"/>
  <c r="F129" i="1"/>
  <c r="F128" i="1"/>
  <c r="F127" i="1"/>
  <c r="J127" i="1" s="1"/>
  <c r="F126" i="1"/>
  <c r="J126" i="1" s="1"/>
  <c r="F125" i="1"/>
  <c r="J125" i="1" s="1"/>
  <c r="F124" i="1"/>
  <c r="J124" i="1" s="1"/>
  <c r="F123" i="1"/>
  <c r="J123" i="1" s="1"/>
  <c r="F122" i="1"/>
  <c r="J122" i="1" s="1"/>
  <c r="F121" i="1"/>
  <c r="J121" i="1" s="1"/>
  <c r="F120" i="1"/>
  <c r="J120" i="1" s="1"/>
  <c r="F119" i="1"/>
  <c r="J119" i="1" s="1"/>
  <c r="F118" i="1"/>
  <c r="J118" i="1" s="1"/>
  <c r="F117" i="1"/>
  <c r="J117" i="1" s="1"/>
  <c r="I114" i="1"/>
  <c r="I113" i="1"/>
  <c r="F116" i="1"/>
  <c r="J116" i="1" s="1"/>
  <c r="F115" i="1"/>
  <c r="J115" i="1" s="1"/>
  <c r="F114" i="1"/>
  <c r="F113" i="1"/>
  <c r="F112" i="1"/>
  <c r="J112" i="1" s="1"/>
  <c r="F107" i="1"/>
  <c r="J107" i="1" s="1"/>
  <c r="F108" i="1"/>
  <c r="J108" i="1" s="1"/>
  <c r="I109" i="1"/>
  <c r="F111" i="1"/>
  <c r="J111" i="1" s="1"/>
  <c r="F110" i="1"/>
  <c r="J110" i="1" s="1"/>
  <c r="F109" i="1"/>
  <c r="F106" i="1"/>
  <c r="J106" i="1" s="1"/>
  <c r="I103" i="1"/>
  <c r="F105" i="1"/>
  <c r="J105" i="1" s="1"/>
  <c r="F104" i="1"/>
  <c r="J104" i="1" s="1"/>
  <c r="F103" i="1"/>
  <c r="F102" i="1"/>
  <c r="J102" i="1" s="1"/>
  <c r="F101" i="1"/>
  <c r="J101" i="1" s="1"/>
  <c r="F100" i="1"/>
  <c r="J100" i="1" s="1"/>
  <c r="F99" i="1"/>
  <c r="J99" i="1" s="1"/>
  <c r="F98" i="1"/>
  <c r="J98" i="1" s="1"/>
  <c r="F58" i="1"/>
  <c r="J58" i="1" s="1"/>
  <c r="F57" i="1"/>
  <c r="J57" i="1" s="1"/>
  <c r="F56" i="1"/>
  <c r="J56" i="1" s="1"/>
  <c r="F74" i="1"/>
  <c r="J74" i="1" s="1"/>
  <c r="F55" i="1"/>
  <c r="J55" i="1" s="1"/>
  <c r="F73" i="1"/>
  <c r="J73" i="1" s="1"/>
  <c r="F72" i="1"/>
  <c r="J72" i="1" s="1"/>
  <c r="F71" i="1"/>
  <c r="J71" i="1" s="1"/>
  <c r="F68" i="1"/>
  <c r="J68" i="1" s="1"/>
  <c r="F67" i="1"/>
  <c r="J67" i="1" s="1"/>
  <c r="F66" i="1"/>
  <c r="J66" i="1" s="1"/>
  <c r="F65" i="1"/>
  <c r="J65" i="1" s="1"/>
  <c r="F64" i="1"/>
  <c r="J64" i="1" s="1"/>
  <c r="F97" i="1"/>
  <c r="J97" i="1" s="1"/>
  <c r="F76" i="1"/>
  <c r="J76" i="1" s="1"/>
  <c r="F96" i="1"/>
  <c r="J96" i="1" s="1"/>
  <c r="F75" i="1"/>
  <c r="J75" i="1" s="1"/>
  <c r="F95" i="1"/>
  <c r="J95" i="1" s="1"/>
  <c r="F70" i="1"/>
  <c r="J70" i="1" s="1"/>
  <c r="F69" i="1"/>
  <c r="J69" i="1" s="1"/>
  <c r="F94" i="1"/>
  <c r="J94" i="1" s="1"/>
  <c r="F77" i="1"/>
  <c r="J77" i="1" s="1"/>
  <c r="F93" i="1"/>
  <c r="J93" i="1" s="1"/>
  <c r="F92" i="1"/>
  <c r="J92" i="1" s="1"/>
  <c r="I89" i="1"/>
  <c r="I88" i="1"/>
  <c r="I87" i="1"/>
  <c r="F91" i="1"/>
  <c r="J91" i="1" s="1"/>
  <c r="F90" i="1"/>
  <c r="J90" i="1" s="1"/>
  <c r="F89" i="1"/>
  <c r="F88" i="1"/>
  <c r="F87" i="1"/>
  <c r="I84" i="1"/>
  <c r="I83" i="1"/>
  <c r="I82" i="1"/>
  <c r="I81" i="1"/>
  <c r="I80" i="1"/>
  <c r="I79" i="1"/>
  <c r="I78" i="1"/>
  <c r="F86" i="1"/>
  <c r="J86" i="1" s="1"/>
  <c r="F85" i="1"/>
  <c r="J85" i="1" s="1"/>
  <c r="F84" i="1"/>
  <c r="F83" i="1"/>
  <c r="F82" i="1"/>
  <c r="F81" i="1"/>
  <c r="F80" i="1"/>
  <c r="F79" i="1"/>
  <c r="F78" i="1"/>
  <c r="F63" i="1"/>
  <c r="J63" i="1" s="1"/>
  <c r="F62" i="1"/>
  <c r="J62" i="1" s="1"/>
  <c r="F59" i="1"/>
  <c r="J59" i="1" s="1"/>
  <c r="F61" i="1"/>
  <c r="J61" i="1" s="1"/>
  <c r="F60" i="1"/>
  <c r="J60" i="1" s="1"/>
  <c r="F30" i="1"/>
  <c r="J30" i="1" s="1"/>
  <c r="F37" i="1"/>
  <c r="J37" i="1" s="1"/>
  <c r="I52" i="1"/>
  <c r="I51" i="1"/>
  <c r="I50" i="1"/>
  <c r="I49" i="1"/>
  <c r="I48" i="1"/>
  <c r="I47" i="1"/>
  <c r="I44" i="1"/>
  <c r="I41" i="1"/>
  <c r="F54" i="1"/>
  <c r="J54" i="1" s="1"/>
  <c r="F53" i="1"/>
  <c r="J53" i="1" s="1"/>
  <c r="F52" i="1"/>
  <c r="F51" i="1"/>
  <c r="F50" i="1"/>
  <c r="F49" i="1"/>
  <c r="F48" i="1"/>
  <c r="F47" i="1"/>
  <c r="F46" i="1"/>
  <c r="J46" i="1" s="1"/>
  <c r="F45" i="1"/>
  <c r="J45" i="1" s="1"/>
  <c r="F44" i="1"/>
  <c r="F43" i="1"/>
  <c r="J43" i="1" s="1"/>
  <c r="F42" i="1"/>
  <c r="J42" i="1" s="1"/>
  <c r="F41" i="1"/>
  <c r="F7" i="1"/>
  <c r="E7" i="1"/>
  <c r="D7" i="1"/>
  <c r="C7" i="1"/>
  <c r="B7" i="1"/>
  <c r="F4" i="1"/>
  <c r="E4" i="1"/>
  <c r="D4" i="1"/>
  <c r="C4" i="1"/>
  <c r="B4" i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40" i="1"/>
  <c r="J40" i="1" s="1"/>
  <c r="F39" i="1"/>
  <c r="J39" i="1" s="1"/>
  <c r="F38" i="1"/>
  <c r="J38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144" i="1" l="1"/>
  <c r="J135" i="1"/>
  <c r="J113" i="1"/>
  <c r="J130" i="1"/>
  <c r="J129" i="1"/>
  <c r="J128" i="1"/>
  <c r="J103" i="1"/>
  <c r="J114" i="1"/>
  <c r="J109" i="1"/>
  <c r="J79" i="1"/>
  <c r="J87" i="1"/>
  <c r="J88" i="1"/>
  <c r="J89" i="1"/>
  <c r="J80" i="1"/>
  <c r="J82" i="1"/>
  <c r="J81" i="1"/>
  <c r="J83" i="1"/>
  <c r="J84" i="1"/>
  <c r="J78" i="1"/>
  <c r="J52" i="1"/>
  <c r="J44" i="1"/>
  <c r="J48" i="1"/>
  <c r="J49" i="1"/>
  <c r="J47" i="1"/>
  <c r="J50" i="1"/>
  <c r="J51" i="1"/>
  <c r="J41" i="1"/>
  <c r="J29" i="1"/>
  <c r="J28" i="1"/>
  <c r="J27" i="1"/>
</calcChain>
</file>

<file path=xl/sharedStrings.xml><?xml version="1.0" encoding="utf-8"?>
<sst xmlns="http://schemas.openxmlformats.org/spreadsheetml/2006/main" count="894" uniqueCount="103">
  <si>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</si>
  <si>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</si>
  <si>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</si>
  <si>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</si>
  <si>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</si>
  <si>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</si>
  <si>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</si>
  <si>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</si>
  <si>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</si>
  <si>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</si>
  <si>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</si>
  <si>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</si>
  <si>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</si>
  <si>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</si>
  <si>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</si>
  <si>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</si>
  <si>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</si>
  <si>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</si>
  <si>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</si>
  <si>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</si>
  <si>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</si>
  <si>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</si>
  <si>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</si>
  <si>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</si>
  <si>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</si>
  <si>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</si>
  <si>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</si>
  <si>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</si>
  <si>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</si>
  <si>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</si>
  <si>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</si>
  <si>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</si>
  <si>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</si>
  <si>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</si>
  <si>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</si>
  <si>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</si>
  <si>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</si>
  <si>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</si>
  <si>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</si>
  <si>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</si>
  <si>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</si>
  <si>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</si>
  <si>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</si>
  <si>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</si>
  <si>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</si>
  <si>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</si>
  <si>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</si>
  <si>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</si>
  <si>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</si>
  <si>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</si>
  <si>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</si>
  <si>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</si>
  <si>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</si>
  <si>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</si>
  <si>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</si>
  <si>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</si>
  <si>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</si>
  <si>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Sum of Body spolu</t>
  </si>
  <si>
    <t>JT</t>
  </si>
  <si>
    <t>Michaela Černoková</t>
  </si>
  <si>
    <t>Lucia Húsková</t>
  </si>
  <si>
    <t>hraci</t>
  </si>
  <si>
    <t>Meno</t>
  </si>
  <si>
    <t>Poznámka</t>
  </si>
  <si>
    <t>T_D</t>
  </si>
  <si>
    <t>Celkový súčet</t>
  </si>
  <si>
    <t>Soňa Pravdová</t>
  </si>
  <si>
    <t>Dávid Gerard</t>
  </si>
  <si>
    <t>Michal Wittinger</t>
  </si>
  <si>
    <t>Liga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</si>
  <si>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</si>
  <si>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</si>
  <si>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</si>
  <si>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</si>
  <si>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</si>
  <si>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</si>
  <si>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</si>
  <si>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</si>
  <si>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</si>
  <si>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</si>
  <si>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</si>
  <si>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</si>
  <si>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</si>
  <si>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</si>
  <si>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</si>
  <si>
    <t>Nathan Jelínek</t>
  </si>
  <si>
    <t>Michael Jankovič</t>
  </si>
  <si>
    <t>Adam Dubecký</t>
  </si>
  <si>
    <t>Ondrej Chmel</t>
  </si>
  <si>
    <t>Stella Farenzenová</t>
  </si>
  <si>
    <t>Adelka Kapustová</t>
  </si>
  <si>
    <t>Lilien Borisová</t>
  </si>
  <si>
    <t>Kristína Trutzová</t>
  </si>
  <si>
    <t>Sandra Farkašová</t>
  </si>
  <si>
    <t>Dáška Ivaničová</t>
  </si>
  <si>
    <t>Sofia Pacho</t>
  </si>
  <si>
    <t>Hana Horová</t>
  </si>
  <si>
    <t>Katarína Katonáková</t>
  </si>
  <si>
    <t>Viktória Sasková</t>
  </si>
  <si>
    <t>Dušan Záhradníček</t>
  </si>
  <si>
    <t>Viktória Svobodová</t>
  </si>
  <si>
    <t>Matej Simon</t>
  </si>
  <si>
    <t>Dárius Vanický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</si>
</sst>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41B]d\.\ mmmm\ yyyy;@"/>
  </numFmts>
  <fonts count="19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4" fillId="17" borderId="6" xfId="4" applyFont="1" applyFill="1" applyBorder="1" applyAlignment="1">
      <alignment horizontal="center" vertical="center" wrapText="1"/>
    </xf>
    <xf numFmtId="0" fontId="14" fillId="10" borderId="5" xfId="4" applyFont="1" applyFill="1" applyBorder="1" applyAlignment="1">
      <alignment horizontal="center" vertical="center" wrapText="1"/>
    </xf>
    <xf numFmtId="0" fontId="14" fillId="11" borderId="5" xfId="4" applyFont="1" applyFill="1" applyBorder="1" applyAlignment="1">
      <alignment horizontal="center" vertical="center" wrapText="1"/>
    </xf>
    <xf numFmtId="0" fontId="14" fillId="12" borderId="5" xfId="4" applyFont="1" applyFill="1" applyBorder="1" applyAlignment="1">
      <alignment horizontal="center" vertical="center" wrapText="1"/>
    </xf>
    <xf numFmtId="0" fontId="14" fillId="15" borderId="5" xfId="4" applyFont="1" applyFill="1" applyBorder="1" applyAlignment="1">
      <alignment horizontal="center" vertical="center" wrapText="1"/>
    </xf>
    <xf numFmtId="0" fontId="14" fillId="16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3" fontId="15" fillId="19" borderId="0" xfId="9" applyFont="1" applyFill="1" applyBorder="1">
      <alignment horizontal="center"/>
    </xf>
    <xf numFmtId="3" fontId="15" fillId="19" borderId="0" xfId="9" applyFont="1" applyFill="1">
      <alignment horizontal="center"/>
    </xf>
    <xf numFmtId="0" fontId="0" fillId="12" borderId="0" xfId="0" applyFill="1"/>
    <xf numFmtId="4" fontId="4" fillId="12" borderId="0" xfId="3" applyNumberFormat="1" applyFill="1">
      <alignment horizontal="left" vertical="top"/>
    </xf>
    <xf numFmtId="0" fontId="3" fillId="12" borderId="0" xfId="2" applyFill="1">
      <alignment horizontal="left"/>
    </xf>
    <xf numFmtId="0" fontId="16" fillId="12" borderId="0" xfId="2" applyFont="1" applyFill="1">
      <alignment horizontal="left"/>
    </xf>
    <xf numFmtId="3" fontId="17" fillId="10" borderId="4" xfId="3" applyNumberFormat="1" applyFont="1" applyFill="1" applyBorder="1" applyAlignment="1">
      <alignment horizontal="center" vertical="center"/>
    </xf>
    <xf numFmtId="3" fontId="17" fillId="11" borderId="4" xfId="3" applyNumberFormat="1" applyFont="1" applyFill="1" applyBorder="1" applyAlignment="1">
      <alignment horizontal="center" vertical="center"/>
    </xf>
    <xf numFmtId="3" fontId="17" fillId="12" borderId="4" xfId="3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4" fillId="9" borderId="5" xfId="4" applyFont="1" applyFill="1" applyBorder="1" applyAlignment="1">
      <alignment horizontal="center" vertical="center" wrapText="1"/>
    </xf>
    <xf numFmtId="3" fontId="17" fillId="9" borderId="4" xfId="3" applyNumberFormat="1" applyFont="1" applyFill="1" applyBorder="1" applyAlignment="1">
      <alignment horizontal="center" vertical="center"/>
    </xf>
    <xf numFmtId="0" fontId="14" fillId="14" borderId="5" xfId="4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4" fillId="13" borderId="5" xfId="4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4" fillId="18" borderId="5" xfId="4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  <xf numFmtId="3" fontId="13" fillId="8" borderId="0" xfId="9" applyNumberFormat="1" applyFont="1" applyFill="1">
      <alignment horizontal="center"/>
    </xf>
    <xf numFmtId="3" fontId="15" fillId="19" borderId="0" xfId="9" applyNumberFormat="1" applyFont="1" applyFill="1">
      <alignment horizontal="center"/>
    </xf>
    <xf numFmtId="0" fontId="0" fillId="0" borderId="0" xfId="0" applyNumberFormat="1"/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4"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813.616848379628" createdVersion="8" refreshedVersion="8" minRefreshableVersion="3" recordCount="241" xr:uid="{327F8D67-9796-2544-8D2E-F55950AC4845}">
  <cacheSource type="worksheet">
    <worksheetSource name="Workouts"/>
  </cacheSource>
  <cacheFields count="10">
    <cacheField name="Dátum" numFmtId="165">
      <sharedItems containsSemiMixedTypes="0" containsNonDate="0" containsDate="1" containsString="0" minDate="2024-09-08T00:00:00" maxDate="2025-06-01T00:00:00"/>
    </cacheField>
    <cacheField name="Turnaj" numFmtId="14">
      <sharedItems/>
    </cacheField>
    <cacheField name="Meno Priezvisko" numFmtId="14">
      <sharedItems containsBlank="1" count="61">
        <s v="Dominik Hrušecký"/>
        <s v="Veronika Hrušecká"/>
        <s v="Niki van Knippenbergh"/>
        <s v="Tara van Knippenbergh"/>
        <s v="Lucia Pavlíková"/>
        <s v="Viliam Vaňo"/>
        <s v="Radka Mužíková"/>
        <s v="Sára Kottferová"/>
        <s v="Nela Kottferová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ián Vaňo"/>
        <s v="Linda Slagter"/>
        <s v="Lucia Húsková"/>
        <s v="Soňa Pravdová"/>
        <s v="Dávid Gerard"/>
        <s v="Sebastián Jelínek"/>
        <s v="Michal Wittinger"/>
        <s v="Oliver Kapko"/>
        <s v="Tamara Fabiánová"/>
        <s v="Lívia Janíková"/>
        <s v="Klára Staviarska"/>
        <s v="Martin Fecák"/>
        <s v="Timothy Münnich"/>
        <s v="Daniel Janík"/>
        <s v="Martin Zápotocký"/>
        <s v="Nathan Jelínek"/>
        <s v="Michael Jankovič"/>
        <s v="Adam Dubecký"/>
        <s v="Ondrej Chmel"/>
        <s v="Stella Farenzenová"/>
        <s v="Adelka Kapustová"/>
        <s v="Lilien Borisová"/>
        <s v="Kristína Trutzová"/>
        <s v="Sandra Farkašová"/>
        <s v="Dáška Ivaničová"/>
        <s v="Sofia Pacho"/>
        <s v="Hana Horová"/>
        <s v="Katarína Katonáková"/>
        <s v="Viktória Sasková"/>
        <s v="Dušan Záhradníček"/>
        <s v="Viktória Svobodová"/>
        <s v="Matej Simon"/>
        <s v="Dárius Vanický"/>
        <m u="1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57"/>
    </cacheField>
    <cacheField name="počet hráčov v skupine" numFmtId="3">
      <sharedItems containsString="0" containsBlank="1" containsNumber="1" containsInteger="1" minValue="1" maxValue="10"/>
    </cacheField>
    <cacheField name="Body za Umiestnenie" numFmtId="3">
      <sharedItems containsString="0" containsBlank="1" containsNumber="1" containsInteger="1" minValue="0" maxValue="16"/>
    </cacheField>
    <cacheField name="Body spolu" numFmtId="3">
      <sharedItems containsSemiMixedTypes="0" containsString="0" containsNumber="1" containsInteger="1" minValue="2" maxValue="20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1">
  <r>
    <d v="2024-09-08T00:00:00"/>
    <s v="S_SSQA"/>
    <x v="0"/>
    <s v="Sústredenia usporadúvané SSQA "/>
    <n v="2"/>
    <m/>
    <m/>
    <m/>
    <n v="2"/>
    <m/>
  </r>
  <r>
    <d v="2024-09-08T00:00:00"/>
    <s v="S_SSQA"/>
    <x v="1"/>
    <s v="Sústredenia usporadúvané SSQA "/>
    <n v="2"/>
    <m/>
    <m/>
    <m/>
    <n v="2"/>
    <m/>
  </r>
  <r>
    <d v="2024-09-08T00:00:00"/>
    <s v="S_SSQA"/>
    <x v="2"/>
    <s v="Sústredenia usporadúvané SSQA "/>
    <n v="2"/>
    <m/>
    <m/>
    <m/>
    <n v="2"/>
    <m/>
  </r>
  <r>
    <d v="2024-09-08T00:00:00"/>
    <s v="S_SSQA"/>
    <x v="3"/>
    <s v="Sústredenia usporadúvané SSQA "/>
    <n v="2"/>
    <m/>
    <m/>
    <m/>
    <n v="2"/>
    <m/>
  </r>
  <r>
    <d v="2024-09-08T00:00:00"/>
    <s v="S_SSQA"/>
    <x v="4"/>
    <s v="Sústredenia usporadúvané SSQA "/>
    <n v="2"/>
    <m/>
    <m/>
    <m/>
    <n v="2"/>
    <m/>
  </r>
  <r>
    <d v="2024-09-08T00:00:00"/>
    <s v="S_SSQA"/>
    <x v="5"/>
    <s v="Sústredenia usporadúvané SSQA "/>
    <n v="2"/>
    <m/>
    <m/>
    <m/>
    <n v="2"/>
    <m/>
  </r>
  <r>
    <d v="2024-09-08T00:00:00"/>
    <s v="S_SSQA"/>
    <x v="6"/>
    <s v="Sústredenia usporadúvané SSQA "/>
    <n v="2"/>
    <m/>
    <m/>
    <m/>
    <n v="2"/>
    <m/>
  </r>
  <r>
    <d v="2024-09-08T00:00:00"/>
    <s v="S_SSQA"/>
    <x v="7"/>
    <s v="Sústredenia usporadúvané SSQA "/>
    <n v="2"/>
    <m/>
    <m/>
    <m/>
    <n v="2"/>
    <m/>
  </r>
  <r>
    <d v="2024-09-08T00:00:00"/>
    <s v="S_SSQA"/>
    <x v="8"/>
    <s v="Sústredenia usporadúvané SSQA "/>
    <n v="2"/>
    <m/>
    <m/>
    <m/>
    <n v="2"/>
    <m/>
  </r>
  <r>
    <d v="2024-09-08T00:00:00"/>
    <s v="S_SSQA"/>
    <x v="9"/>
    <s v="Sústredenia usporadúvané SSQA "/>
    <n v="2"/>
    <m/>
    <m/>
    <m/>
    <n v="2"/>
    <m/>
  </r>
  <r>
    <d v="2024-09-08T00:00:00"/>
    <s v="S_SSQA"/>
    <x v="10"/>
    <s v="Sústredenia usporadúvané SSQA "/>
    <n v="2"/>
    <m/>
    <m/>
    <m/>
    <n v="2"/>
    <m/>
  </r>
  <r>
    <d v="2024-09-08T00:00:00"/>
    <s v="S_SSQA"/>
    <x v="11"/>
    <s v="Sústredenia usporadúvané SSQA "/>
    <n v="2"/>
    <m/>
    <m/>
    <m/>
    <n v="2"/>
    <m/>
  </r>
  <r>
    <d v="2024-09-08T00:00:00"/>
    <s v="S_SSQA"/>
    <x v="12"/>
    <s v="Sústredenia usporadúvané SSQA "/>
    <n v="2"/>
    <m/>
    <m/>
    <m/>
    <n v="2"/>
    <m/>
  </r>
  <r>
    <d v="2024-09-08T00:00:00"/>
    <s v="S_SSQA"/>
    <x v="13"/>
    <s v="Sústredenia usporadúvané SSQA "/>
    <n v="2"/>
    <m/>
    <m/>
    <m/>
    <n v="2"/>
    <m/>
  </r>
  <r>
    <d v="2024-09-08T00:00:00"/>
    <s v="S_SSQA"/>
    <x v="14"/>
    <s v="Sústredenia usporadúvané SSQA "/>
    <n v="2"/>
    <m/>
    <m/>
    <m/>
    <n v="2"/>
    <m/>
  </r>
  <r>
    <d v="2024-09-08T00:00:00"/>
    <s v="S_SSQA"/>
    <x v="15"/>
    <s v="Sústredenia usporadúvané SSQA "/>
    <n v="2"/>
    <m/>
    <m/>
    <m/>
    <n v="2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14T00:00:00"/>
    <s v="JT"/>
    <x v="1"/>
    <s v="Regio"/>
    <n v="4"/>
    <n v="5"/>
    <m/>
    <n v="2"/>
    <n v="6"/>
    <m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2"/>
    <n v="8"/>
    <m/>
    <n v="1"/>
    <n v="3"/>
    <m/>
  </r>
  <r>
    <d v="2024-09-28T00:00:00"/>
    <s v="T_A"/>
    <x v="17"/>
    <s v="Slovenské turnaje kat. A"/>
    <n v="2"/>
    <n v="33"/>
    <m/>
    <m/>
    <n v="2"/>
    <m/>
  </r>
  <r>
    <d v="2024-09-28T00:00:00"/>
    <s v="T_A"/>
    <x v="0"/>
    <s v="Slovenské turnaje kat. A"/>
    <n v="2"/>
    <n v="27"/>
    <m/>
    <m/>
    <n v="2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  <r>
    <d v="2024-10-12T00:00:00"/>
    <s v="Liga"/>
    <x v="0"/>
    <s v="Slovenské turnaje kat. B"/>
    <n v="2"/>
    <m/>
    <m/>
    <m/>
    <n v="2"/>
    <m/>
  </r>
  <r>
    <d v="2024-10-12T00:00:00"/>
    <s v="Liga"/>
    <x v="17"/>
    <s v="Slovenské turnaje kat. A"/>
    <n v="2"/>
    <m/>
    <m/>
    <m/>
    <n v="2"/>
    <m/>
  </r>
  <r>
    <d v="2024-10-13T00:00:00"/>
    <s v="Liga"/>
    <x v="6"/>
    <s v="Slovenské turnaje kat. B"/>
    <n v="2"/>
    <m/>
    <m/>
    <m/>
    <n v="2"/>
    <m/>
  </r>
  <r>
    <d v="2024-10-13T00:00:00"/>
    <s v="Liga"/>
    <x v="5"/>
    <s v="Slovenské turnaje kat. B"/>
    <n v="2"/>
    <m/>
    <m/>
    <m/>
    <n v="2"/>
    <m/>
  </r>
  <r>
    <d v="2024-10-17T00:00:00"/>
    <s v="T_D"/>
    <x v="16"/>
    <s v="Regio"/>
    <n v="4"/>
    <n v="2"/>
    <m/>
    <n v="10"/>
    <n v="14"/>
    <m/>
  </r>
  <r>
    <d v="2024-10-26T00:00:00"/>
    <s v="JT"/>
    <x v="1"/>
    <s v="Regio"/>
    <n v="4"/>
    <n v="1"/>
    <m/>
    <n v="16"/>
    <n v="20"/>
    <m/>
  </r>
  <r>
    <d v="2024-10-26T00:00:00"/>
    <s v="JT"/>
    <x v="0"/>
    <s v="Regio"/>
    <n v="4"/>
    <n v="13"/>
    <m/>
    <n v="0"/>
    <n v="4"/>
    <m/>
  </r>
  <r>
    <d v="2024-10-26T00:00:00"/>
    <s v="T_A"/>
    <x v="16"/>
    <s v="Slovenské turnaje kat. A"/>
    <n v="2"/>
    <n v="13"/>
    <m/>
    <m/>
    <n v="2"/>
    <m/>
  </r>
  <r>
    <d v="2024-10-26T00:00:00"/>
    <s v="T_A"/>
    <x v="17"/>
    <s v="Slovenské turnaje kat. A"/>
    <n v="2"/>
    <n v="30"/>
    <m/>
    <m/>
    <n v="2"/>
    <m/>
  </r>
  <r>
    <d v="2024-11-02T00:00:00"/>
    <s v="T_B"/>
    <x v="16"/>
    <s v="Regio"/>
    <n v="4"/>
    <n v="18"/>
    <m/>
    <m/>
    <n v="4"/>
    <m/>
  </r>
  <r>
    <d v="2024-11-07T00:00:00"/>
    <s v="ESF"/>
    <x v="16"/>
    <s v="ESF"/>
    <n v="8"/>
    <m/>
    <m/>
    <m/>
    <n v="8"/>
    <m/>
  </r>
  <r>
    <d v="2024-11-07T00:00:00"/>
    <s v="ESF"/>
    <x v="0"/>
    <s v="ESF"/>
    <n v="8"/>
    <m/>
    <m/>
    <m/>
    <n v="8"/>
    <m/>
  </r>
  <r>
    <d v="2024-11-07T00:00:00"/>
    <s v="ESF"/>
    <x v="11"/>
    <s v="ESF"/>
    <n v="8"/>
    <n v="23"/>
    <m/>
    <m/>
    <n v="8"/>
    <m/>
  </r>
  <r>
    <d v="2024-11-07T00:00:00"/>
    <s v="ESF"/>
    <x v="12"/>
    <s v="ESF"/>
    <n v="8"/>
    <n v="7"/>
    <m/>
    <n v="6"/>
    <n v="14"/>
    <m/>
  </r>
  <r>
    <d v="2024-11-09T00:00:00"/>
    <s v="JT"/>
    <x v="1"/>
    <s v="Regio"/>
    <n v="4"/>
    <n v="3"/>
    <m/>
    <n v="6"/>
    <n v="10"/>
    <m/>
  </r>
  <r>
    <d v="2024-11-15T00:00:00"/>
    <s v="JT"/>
    <x v="1"/>
    <s v="Regio"/>
    <n v="4"/>
    <n v="15"/>
    <m/>
    <m/>
    <n v="4"/>
    <m/>
  </r>
  <r>
    <d v="2024-11-15T00:00:00"/>
    <s v="JT"/>
    <x v="14"/>
    <s v="Regio"/>
    <n v="4"/>
    <n v="18"/>
    <m/>
    <m/>
    <n v="4"/>
    <m/>
  </r>
  <r>
    <d v="2024-11-15T00:00:00"/>
    <s v="JT"/>
    <x v="19"/>
    <s v="Regio"/>
    <n v="4"/>
    <n v="21"/>
    <m/>
    <m/>
    <n v="4"/>
    <m/>
  </r>
  <r>
    <d v="2024-11-15T00:00:00"/>
    <s v="JT"/>
    <x v="13"/>
    <s v="Regio"/>
    <n v="4"/>
    <n v="22"/>
    <m/>
    <m/>
    <n v="4"/>
    <m/>
  </r>
  <r>
    <d v="2024-11-15T00:00:00"/>
    <s v="JT"/>
    <x v="0"/>
    <s v="Regio"/>
    <n v="4"/>
    <n v="2"/>
    <m/>
    <n v="10"/>
    <n v="14"/>
    <m/>
  </r>
  <r>
    <d v="2024-11-15T00:00:00"/>
    <s v="JT"/>
    <x v="12"/>
    <s v="Regio"/>
    <n v="4"/>
    <n v="8"/>
    <m/>
    <n v="2"/>
    <n v="6"/>
    <m/>
  </r>
  <r>
    <d v="2024-11-15T00:00:00"/>
    <s v="JT"/>
    <x v="11"/>
    <s v="Regio"/>
    <n v="4"/>
    <n v="3"/>
    <m/>
    <n v="6"/>
    <n v="10"/>
    <m/>
  </r>
  <r>
    <d v="2024-11-16T00:00:00"/>
    <s v="T_A"/>
    <x v="0"/>
    <s v="Slovenské turnaje kat. A"/>
    <n v="2"/>
    <n v="20"/>
    <m/>
    <m/>
    <n v="2"/>
    <m/>
  </r>
  <r>
    <d v="2024-11-17T00:00:00"/>
    <s v="JT"/>
    <x v="1"/>
    <s v="Slovenské Juniorské turnaje"/>
    <n v="2"/>
    <n v="1"/>
    <n v="9"/>
    <n v="7"/>
    <n v="9"/>
    <m/>
  </r>
  <r>
    <d v="2024-11-17T00:00:00"/>
    <s v="JT"/>
    <x v="13"/>
    <s v="Slovenské Juniorské turnaje"/>
    <n v="2"/>
    <n v="2"/>
    <n v="9"/>
    <n v="6"/>
    <n v="8"/>
    <m/>
  </r>
  <r>
    <d v="2024-11-17T00:00:00"/>
    <s v="JT"/>
    <x v="3"/>
    <s v="Slovenské Juniorské turnaje"/>
    <n v="2"/>
    <n v="3"/>
    <n v="9"/>
    <n v="5"/>
    <n v="7"/>
    <m/>
  </r>
  <r>
    <d v="2024-11-17T00:00:00"/>
    <s v="JT"/>
    <x v="14"/>
    <s v="Slovenské Juniorské turnaje"/>
    <n v="2"/>
    <n v="4"/>
    <n v="9"/>
    <n v="4"/>
    <n v="6"/>
    <m/>
  </r>
  <r>
    <d v="2024-11-17T00:00:00"/>
    <s v="JT"/>
    <x v="19"/>
    <s v="Slovenské Juniorské turnaje"/>
    <n v="2"/>
    <n v="5"/>
    <n v="9"/>
    <n v="3"/>
    <n v="5"/>
    <m/>
  </r>
  <r>
    <d v="2024-11-17T00:00:00"/>
    <s v="JT"/>
    <x v="21"/>
    <s v="Slovenské Juniorské turnaje"/>
    <n v="2"/>
    <n v="6"/>
    <n v="9"/>
    <n v="2"/>
    <n v="4"/>
    <m/>
  </r>
  <r>
    <d v="2024-11-17T00:00:00"/>
    <s v="JT"/>
    <x v="2"/>
    <s v="Slovenské Juniorské turnaje"/>
    <n v="2"/>
    <n v="7"/>
    <n v="9"/>
    <n v="1"/>
    <n v="3"/>
    <m/>
  </r>
  <r>
    <d v="2024-11-17T00:00:00"/>
    <s v="JT"/>
    <x v="15"/>
    <s v="Slovenské Juniorské turnaje"/>
    <n v="2"/>
    <n v="8"/>
    <n v="9"/>
    <m/>
    <n v="2"/>
    <m/>
  </r>
  <r>
    <d v="2024-11-17T00:00:00"/>
    <s v="JT"/>
    <x v="4"/>
    <s v="Slovenské Juniorské turnaje"/>
    <n v="2"/>
    <n v="9"/>
    <n v="9"/>
    <m/>
    <n v="2"/>
    <m/>
  </r>
  <r>
    <d v="2024-11-17T00:00:00"/>
    <s v="JT"/>
    <x v="11"/>
    <s v="Slovenské Juniorské turnaje"/>
    <n v="2"/>
    <n v="1"/>
    <n v="5"/>
    <n v="3"/>
    <n v="5"/>
    <m/>
  </r>
  <r>
    <d v="2024-11-17T00:00:00"/>
    <s v="JT"/>
    <x v="12"/>
    <s v="Slovenské Juniorské turnaje"/>
    <n v="2"/>
    <n v="2"/>
    <n v="5"/>
    <n v="2"/>
    <n v="4"/>
    <m/>
  </r>
  <r>
    <d v="2024-11-17T00:00:00"/>
    <s v="JT"/>
    <x v="22"/>
    <s v="Slovenské Juniorské turnaje"/>
    <n v="2"/>
    <n v="3"/>
    <n v="5"/>
    <n v="1"/>
    <n v="3"/>
    <m/>
  </r>
  <r>
    <d v="2024-11-17T00:00:00"/>
    <s v="JT"/>
    <x v="23"/>
    <s v="Slovenské Juniorské turnaje"/>
    <n v="2"/>
    <n v="4"/>
    <n v="5"/>
    <m/>
    <n v="2"/>
    <m/>
  </r>
  <r>
    <d v="2024-11-17T00:00:00"/>
    <s v="JT"/>
    <x v="24"/>
    <s v="Slovenské Juniorské turnaje"/>
    <n v="2"/>
    <n v="5"/>
    <n v="5"/>
    <m/>
    <n v="2"/>
    <m/>
  </r>
  <r>
    <d v="2024-11-23T00:00:00"/>
    <s v="Liga"/>
    <x v="16"/>
    <s v="Slovenské turnaje kat. A"/>
    <n v="2"/>
    <m/>
    <m/>
    <m/>
    <n v="2"/>
    <m/>
  </r>
  <r>
    <d v="2024-11-23T00:00:00"/>
    <s v="Liga"/>
    <x v="0"/>
    <s v="Slovenské turnaje kat. B"/>
    <n v="2"/>
    <m/>
    <m/>
    <m/>
    <n v="2"/>
    <m/>
  </r>
  <r>
    <d v="2024-11-23T00:00:00"/>
    <s v="Liga"/>
    <x v="17"/>
    <s v="Slovenské turnaje kat. B"/>
    <n v="2"/>
    <m/>
    <m/>
    <m/>
    <n v="2"/>
    <m/>
  </r>
  <r>
    <d v="2024-11-23T00:00:00"/>
    <s v="JT"/>
    <x v="1"/>
    <s v="Regio"/>
    <n v="4"/>
    <n v="1"/>
    <m/>
    <n v="16"/>
    <n v="20"/>
    <m/>
  </r>
  <r>
    <d v="2024-11-23T00:00:00"/>
    <s v="JT"/>
    <x v="12"/>
    <s v="Regio"/>
    <n v="4"/>
    <n v="9"/>
    <m/>
    <m/>
    <n v="4"/>
    <m/>
  </r>
  <r>
    <d v="2024-11-23T00:00:00"/>
    <s v="JT"/>
    <x v="11"/>
    <s v="Regio"/>
    <n v="4"/>
    <n v="5"/>
    <m/>
    <n v="2"/>
    <n v="6"/>
    <m/>
  </r>
  <r>
    <d v="2024-12-21T00:00:00"/>
    <s v="JT"/>
    <x v="12"/>
    <s v="Regio"/>
    <n v="4"/>
    <n v="1"/>
    <m/>
    <n v="16"/>
    <n v="20"/>
    <m/>
  </r>
  <r>
    <d v="2024-12-21T00:00:00"/>
    <s v="JT"/>
    <x v="11"/>
    <s v="Regio"/>
    <n v="4"/>
    <n v="1"/>
    <m/>
    <n v="16"/>
    <n v="20"/>
    <m/>
  </r>
  <r>
    <d v="2024-12-21T00:00:00"/>
    <s v="T_B"/>
    <x v="0"/>
    <s v="Slovenské turnaje kat. B"/>
    <n v="2"/>
    <n v="13"/>
    <m/>
    <m/>
    <n v="2"/>
    <m/>
  </r>
  <r>
    <d v="2024-12-21T00:00:00"/>
    <s v="T_B"/>
    <x v="5"/>
    <s v="Slovenské turnaje kat. B"/>
    <n v="2"/>
    <n v="19"/>
    <m/>
    <m/>
    <n v="2"/>
    <m/>
  </r>
  <r>
    <d v="2024-12-21T00:00:00"/>
    <s v="JT"/>
    <x v="5"/>
    <s v="Slovenské Juniorské turnaje"/>
    <n v="2"/>
    <n v="1"/>
    <n v="1"/>
    <m/>
    <n v="2"/>
    <m/>
  </r>
  <r>
    <d v="2024-12-21T00:00:00"/>
    <s v="JT"/>
    <x v="10"/>
    <s v="Slovenské Juniorské turnaje"/>
    <n v="2"/>
    <n v="1"/>
    <n v="3"/>
    <n v="1"/>
    <n v="3"/>
    <m/>
  </r>
  <r>
    <d v="2024-12-21T00:00:00"/>
    <s v="JT"/>
    <x v="25"/>
    <s v="Slovenské Juniorské turnaje"/>
    <n v="2"/>
    <n v="2"/>
    <n v="3"/>
    <m/>
    <n v="2"/>
    <m/>
  </r>
  <r>
    <d v="2024-12-21T00:00:00"/>
    <s v="JT"/>
    <x v="18"/>
    <s v="Slovenské Juniorské turnaje"/>
    <n v="2"/>
    <n v="3"/>
    <n v="3"/>
    <m/>
    <n v="2"/>
    <m/>
  </r>
  <r>
    <d v="2024-12-21T00:00:00"/>
    <s v="JT"/>
    <x v="26"/>
    <s v="Slovenské Juniorské turnaje"/>
    <n v="2"/>
    <n v="1"/>
    <n v="1"/>
    <m/>
    <n v="2"/>
    <m/>
  </r>
  <r>
    <d v="2024-12-21T00:00:00"/>
    <s v="JT"/>
    <x v="6"/>
    <s v="Slovenské Juniorské turnaje"/>
    <n v="2"/>
    <n v="1"/>
    <n v="2"/>
    <m/>
    <n v="2"/>
    <m/>
  </r>
  <r>
    <d v="2024-12-21T00:00:00"/>
    <s v="JT"/>
    <x v="27"/>
    <s v="Slovenské Juniorské turnaje"/>
    <n v="2"/>
    <n v="2"/>
    <n v="2"/>
    <m/>
    <n v="2"/>
    <m/>
  </r>
  <r>
    <d v="2024-12-21T00:00:00"/>
    <s v="JT"/>
    <x v="1"/>
    <s v="Slovenské Juniorské turnaje"/>
    <n v="2"/>
    <n v="1"/>
    <n v="3"/>
    <n v="1"/>
    <n v="3"/>
    <m/>
  </r>
  <r>
    <d v="2024-12-21T00:00:00"/>
    <s v="JT"/>
    <x v="7"/>
    <s v="Slovenské Juniorské turnaje"/>
    <n v="2"/>
    <n v="2"/>
    <n v="3"/>
    <m/>
    <n v="2"/>
    <m/>
  </r>
  <r>
    <d v="2024-12-21T00:00:00"/>
    <s v="JT"/>
    <x v="28"/>
    <s v="Slovenské Juniorské turnaje"/>
    <n v="2"/>
    <n v="3"/>
    <n v="3"/>
    <m/>
    <n v="2"/>
    <m/>
  </r>
  <r>
    <d v="2024-12-21T00:00:00"/>
    <s v="JT"/>
    <x v="8"/>
    <s v="Slovenské Juniorské turnaje"/>
    <n v="2"/>
    <n v="1"/>
    <n v="1"/>
    <m/>
    <n v="2"/>
    <m/>
  </r>
  <r>
    <d v="2024-12-21T00:00:00"/>
    <s v="JT"/>
    <x v="29"/>
    <s v="Slovenské Juniorské turnaje"/>
    <n v="2"/>
    <n v="1"/>
    <n v="4"/>
    <n v="2"/>
    <n v="4"/>
    <m/>
  </r>
  <r>
    <d v="2024-12-21T00:00:00"/>
    <s v="JT"/>
    <x v="30"/>
    <s v="Slovenské Juniorské turnaje"/>
    <n v="2"/>
    <n v="2"/>
    <n v="4"/>
    <n v="1"/>
    <n v="3"/>
    <m/>
  </r>
  <r>
    <d v="2024-12-21T00:00:00"/>
    <s v="JT"/>
    <x v="31"/>
    <s v="Slovenské Juniorské turnaje"/>
    <n v="2"/>
    <n v="3"/>
    <n v="4"/>
    <m/>
    <n v="2"/>
    <m/>
  </r>
  <r>
    <d v="2024-12-21T00:00:00"/>
    <s v="JT"/>
    <x v="32"/>
    <s v="Slovenské Juniorské turnaje"/>
    <n v="2"/>
    <n v="4"/>
    <n v="4"/>
    <m/>
    <n v="2"/>
    <m/>
  </r>
  <r>
    <d v="2025-01-11T00:00:00"/>
    <s v="JT"/>
    <x v="1"/>
    <s v="Regio"/>
    <n v="4"/>
    <n v="1"/>
    <m/>
    <n v="16"/>
    <n v="20"/>
    <m/>
  </r>
  <r>
    <d v="2025-01-11T00:00:00"/>
    <s v="T_B"/>
    <x v="17"/>
    <s v="Slovenské turnaje kat. B"/>
    <n v="2"/>
    <n v="5"/>
    <m/>
    <n v="1"/>
    <n v="3"/>
    <m/>
  </r>
  <r>
    <d v="2025-01-19T00:00:00"/>
    <s v="ESF"/>
    <x v="1"/>
    <s v="ESF"/>
    <n v="8"/>
    <n v="3"/>
    <m/>
    <n v="10"/>
    <n v="18"/>
    <m/>
  </r>
  <r>
    <d v="2025-01-19T00:00:00"/>
    <s v="ESF"/>
    <x v="12"/>
    <s v="ESF"/>
    <n v="8"/>
    <n v="7"/>
    <m/>
    <n v="6"/>
    <n v="14"/>
    <m/>
  </r>
  <r>
    <d v="2025-01-19T00:00:00"/>
    <s v="ESF"/>
    <x v="11"/>
    <s v="ESF"/>
    <n v="8"/>
    <n v="15"/>
    <m/>
    <m/>
    <n v="8"/>
    <m/>
  </r>
  <r>
    <d v="2025-01-19T00:00:00"/>
    <s v="ESF"/>
    <x v="0"/>
    <s v="ESF"/>
    <n v="8"/>
    <n v="57"/>
    <m/>
    <m/>
    <n v="8"/>
    <m/>
  </r>
  <r>
    <d v="2025-01-19T00:00:00"/>
    <s v="ESF"/>
    <x v="16"/>
    <s v="ESF"/>
    <n v="8"/>
    <n v="27"/>
    <m/>
    <m/>
    <n v="8"/>
    <m/>
  </r>
  <r>
    <d v="2025-01-25T00:00:00"/>
    <s v="T_A"/>
    <x v="16"/>
    <s v="Slovenské turnaje kat. A"/>
    <n v="2"/>
    <n v="21"/>
    <m/>
    <m/>
    <n v="2"/>
    <m/>
  </r>
  <r>
    <d v="2025-01-25T00:00:00"/>
    <s v="T_A"/>
    <x v="5"/>
    <s v="Slovenské turnaje kat. A"/>
    <n v="2"/>
    <n v="49"/>
    <m/>
    <m/>
    <n v="2"/>
    <m/>
  </r>
  <r>
    <d v="2025-01-26T00:00:00"/>
    <s v="T_B"/>
    <x v="16"/>
    <s v="Regio"/>
    <n v="4"/>
    <m/>
    <m/>
    <m/>
    <n v="4"/>
    <m/>
  </r>
  <r>
    <d v="2025-01-26T00:00:00"/>
    <s v="JT"/>
    <x v="33"/>
    <s v="Slovenské Juniorské turnaje"/>
    <n v="2"/>
    <n v="1"/>
    <n v="2"/>
    <m/>
    <n v="2"/>
    <m/>
  </r>
  <r>
    <d v="2025-01-26T00:00:00"/>
    <s v="JT"/>
    <x v="34"/>
    <s v="Slovenské Juniorské turnaje"/>
    <n v="2"/>
    <n v="2"/>
    <n v="2"/>
    <m/>
    <n v="2"/>
    <m/>
  </r>
  <r>
    <d v="2025-01-26T00:00:00"/>
    <s v="JT"/>
    <x v="10"/>
    <s v="Slovenské Juniorské turnaje"/>
    <n v="2"/>
    <n v="1"/>
    <n v="4"/>
    <n v="2"/>
    <n v="4"/>
    <m/>
  </r>
  <r>
    <d v="2025-01-26T00:00:00"/>
    <s v="JT"/>
    <x v="23"/>
    <s v="Slovenské Juniorské turnaje"/>
    <n v="2"/>
    <n v="2"/>
    <n v="4"/>
    <n v="1"/>
    <n v="3"/>
    <m/>
  </r>
  <r>
    <d v="2025-01-26T00:00:00"/>
    <s v="JT"/>
    <x v="35"/>
    <s v="Slovenské Juniorské turnaje"/>
    <n v="2"/>
    <n v="3"/>
    <n v="4"/>
    <m/>
    <n v="2"/>
    <m/>
  </r>
  <r>
    <d v="2025-01-26T00:00:00"/>
    <s v="JT"/>
    <x v="36"/>
    <s v="Slovenské Juniorské turnaje"/>
    <n v="2"/>
    <n v="4"/>
    <n v="4"/>
    <m/>
    <n v="2"/>
    <m/>
  </r>
  <r>
    <d v="2025-01-26T00:00:00"/>
    <s v="JT"/>
    <x v="8"/>
    <s v="Slovenské Juniorské turnaje"/>
    <n v="2"/>
    <n v="1"/>
    <n v="6"/>
    <n v="4"/>
    <n v="6"/>
    <m/>
  </r>
  <r>
    <d v="2025-01-26T00:00:00"/>
    <s v="JT"/>
    <x v="37"/>
    <s v="Slovenské Juniorské turnaje"/>
    <n v="2"/>
    <n v="2"/>
    <n v="6"/>
    <n v="3"/>
    <n v="5"/>
    <m/>
  </r>
  <r>
    <d v="2025-01-26T00:00:00"/>
    <s v="JT"/>
    <x v="38"/>
    <s v="Slovenské Juniorské turnaje"/>
    <n v="2"/>
    <n v="3"/>
    <n v="6"/>
    <n v="2"/>
    <n v="4"/>
    <m/>
  </r>
  <r>
    <d v="2025-01-26T00:00:00"/>
    <s v="JT"/>
    <x v="39"/>
    <s v="Slovenské Juniorské turnaje"/>
    <n v="2"/>
    <n v="4"/>
    <n v="6"/>
    <n v="1"/>
    <n v="3"/>
    <m/>
  </r>
  <r>
    <d v="2025-01-26T00:00:00"/>
    <s v="JT"/>
    <x v="40"/>
    <s v="Slovenské Juniorské turnaje"/>
    <n v="2"/>
    <n v="5"/>
    <n v="6"/>
    <m/>
    <n v="2"/>
    <m/>
  </r>
  <r>
    <d v="2025-01-26T00:00:00"/>
    <s v="JT"/>
    <x v="41"/>
    <s v="Slovenské Juniorské turnaje"/>
    <n v="2"/>
    <n v="6"/>
    <n v="6"/>
    <m/>
    <n v="2"/>
    <m/>
  </r>
  <r>
    <d v="2025-01-26T00:00:00"/>
    <s v="JT"/>
    <x v="1"/>
    <s v="Slovenské Juniorské turnaje"/>
    <n v="2"/>
    <n v="1"/>
    <n v="9"/>
    <n v="7"/>
    <n v="9"/>
    <m/>
  </r>
  <r>
    <d v="2025-01-26T00:00:00"/>
    <s v="JT"/>
    <x v="14"/>
    <s v="Slovenské Juniorské turnaje"/>
    <n v="2"/>
    <n v="2"/>
    <n v="9"/>
    <n v="6"/>
    <n v="8"/>
    <m/>
  </r>
  <r>
    <d v="2025-01-26T00:00:00"/>
    <s v="JT"/>
    <x v="19"/>
    <s v="Slovenské Juniorské turnaje"/>
    <n v="2"/>
    <n v="3"/>
    <n v="9"/>
    <n v="5"/>
    <n v="7"/>
    <m/>
  </r>
  <r>
    <d v="2025-01-26T00:00:00"/>
    <s v="JT"/>
    <x v="20"/>
    <s v="Slovenské Juniorské turnaje"/>
    <n v="2"/>
    <n v="4"/>
    <n v="9"/>
    <n v="4"/>
    <n v="6"/>
    <m/>
  </r>
  <r>
    <d v="2025-01-26T00:00:00"/>
    <s v="JT"/>
    <x v="28"/>
    <s v="Slovenské Juniorské turnaje"/>
    <n v="2"/>
    <n v="5"/>
    <n v="9"/>
    <n v="3"/>
    <n v="5"/>
    <m/>
  </r>
  <r>
    <d v="2025-01-26T00:00:00"/>
    <s v="JT"/>
    <x v="21"/>
    <s v="Slovenské Juniorské turnaje"/>
    <n v="2"/>
    <n v="6"/>
    <n v="9"/>
    <n v="2"/>
    <n v="4"/>
    <m/>
  </r>
  <r>
    <d v="2025-01-26T00:00:00"/>
    <s v="JT"/>
    <x v="42"/>
    <s v="Slovenské Juniorské turnaje"/>
    <n v="2"/>
    <n v="7"/>
    <n v="9"/>
    <n v="1"/>
    <n v="3"/>
    <m/>
  </r>
  <r>
    <d v="2025-01-26T00:00:00"/>
    <s v="JT"/>
    <x v="43"/>
    <s v="Slovenské Juniorské turnaje"/>
    <n v="2"/>
    <n v="8"/>
    <n v="9"/>
    <m/>
    <n v="2"/>
    <m/>
  </r>
  <r>
    <d v="2025-01-26T00:00:00"/>
    <s v="JT"/>
    <x v="4"/>
    <s v="Slovenské Juniorské turnaje"/>
    <n v="2"/>
    <n v="9"/>
    <n v="9"/>
    <m/>
    <n v="2"/>
    <m/>
  </r>
  <r>
    <d v="2025-01-26T00:00:00"/>
    <s v="JT"/>
    <x v="13"/>
    <s v="Slovenské Juniorské turnaje"/>
    <n v="2"/>
    <n v="1"/>
    <n v="4"/>
    <n v="2"/>
    <n v="4"/>
    <m/>
  </r>
  <r>
    <d v="2025-01-26T00:00:00"/>
    <s v="JT"/>
    <x v="6"/>
    <s v="Slovenské Juniorské turnaje"/>
    <n v="2"/>
    <n v="2"/>
    <n v="4"/>
    <n v="1"/>
    <n v="3"/>
    <m/>
  </r>
  <r>
    <d v="2025-01-26T00:00:00"/>
    <s v="JT"/>
    <x v="44"/>
    <s v="Slovenské Juniorské turnaje"/>
    <n v="2"/>
    <n v="3"/>
    <n v="4"/>
    <m/>
    <n v="2"/>
    <m/>
  </r>
  <r>
    <d v="2025-01-26T00:00:00"/>
    <s v="JT"/>
    <x v="45"/>
    <s v="Slovenské Juniorské turnaje"/>
    <n v="2"/>
    <n v="4"/>
    <n v="4"/>
    <m/>
    <n v="2"/>
    <m/>
  </r>
  <r>
    <d v="2025-01-26T00:00:00"/>
    <s v="JT"/>
    <x v="12"/>
    <s v="Slovenské Juniorské turnaje"/>
    <n v="2"/>
    <n v="1"/>
    <n v="5"/>
    <n v="3"/>
    <n v="5"/>
    <m/>
  </r>
  <r>
    <d v="2025-01-26T00:00:00"/>
    <s v="JT"/>
    <x v="11"/>
    <s v="Slovenské Juniorské turnaje"/>
    <n v="2"/>
    <n v="2"/>
    <n v="5"/>
    <n v="2"/>
    <n v="4"/>
    <m/>
  </r>
  <r>
    <d v="2025-01-26T00:00:00"/>
    <s v="JT"/>
    <x v="5"/>
    <s v="Slovenské Juniorské turnaje"/>
    <n v="2"/>
    <n v="3"/>
    <n v="5"/>
    <n v="1"/>
    <n v="3"/>
    <m/>
  </r>
  <r>
    <d v="2025-01-26T00:00:00"/>
    <s v="JT"/>
    <x v="24"/>
    <s v="Slovenské Juniorské turnaje"/>
    <n v="2"/>
    <n v="4"/>
    <n v="5"/>
    <m/>
    <n v="2"/>
    <m/>
  </r>
  <r>
    <d v="2025-01-26T00:00:00"/>
    <s v="JT"/>
    <x v="18"/>
    <s v="Slovenské Juniorské turnaje"/>
    <n v="2"/>
    <n v="5"/>
    <n v="5"/>
    <m/>
    <n v="2"/>
    <m/>
  </r>
  <r>
    <d v="2025-02-01T00:00:00"/>
    <s v="JT"/>
    <x v="12"/>
    <s v="Regio"/>
    <n v="4"/>
    <n v="1"/>
    <m/>
    <n v="16"/>
    <n v="20"/>
    <m/>
  </r>
  <r>
    <d v="2025-02-01T00:00:00"/>
    <s v="JT"/>
    <x v="11"/>
    <s v="Regio"/>
    <n v="4"/>
    <n v="2"/>
    <m/>
    <n v="10"/>
    <n v="14"/>
    <m/>
  </r>
  <r>
    <d v="2025-02-07T00:00:00"/>
    <s v="JT"/>
    <x v="12"/>
    <s v="Regio"/>
    <n v="4"/>
    <n v="5"/>
    <m/>
    <n v="2"/>
    <n v="6"/>
    <m/>
  </r>
  <r>
    <d v="2025-02-07T00:00:00"/>
    <s v="JT"/>
    <x v="11"/>
    <s v="Regio"/>
    <n v="4"/>
    <n v="4"/>
    <m/>
    <n v="2"/>
    <n v="6"/>
    <m/>
  </r>
  <r>
    <d v="2025-02-07T00:00:00"/>
    <s v="JT"/>
    <x v="14"/>
    <s v="Regio"/>
    <n v="4"/>
    <n v="10"/>
    <m/>
    <m/>
    <n v="4"/>
    <m/>
  </r>
  <r>
    <d v="2025-02-07T00:00:00"/>
    <s v="JT"/>
    <x v="13"/>
    <s v="Regio"/>
    <n v="4"/>
    <n v="9"/>
    <m/>
    <m/>
    <n v="4"/>
    <m/>
  </r>
  <r>
    <d v="2025-02-07T00:00:00"/>
    <s v="JT"/>
    <x v="15"/>
    <s v="Regio"/>
    <n v="4"/>
    <n v="14"/>
    <m/>
    <m/>
    <n v="4"/>
    <m/>
  </r>
  <r>
    <d v="2025-02-23T00:00:00"/>
    <s v="JT"/>
    <x v="1"/>
    <s v="Slovenské Juniorské turnaje"/>
    <n v="2"/>
    <n v="1"/>
    <n v="10"/>
    <n v="8"/>
    <n v="10"/>
    <m/>
  </r>
  <r>
    <d v="2025-02-23T00:00:00"/>
    <s v="JT"/>
    <x v="13"/>
    <s v="Slovenské Juniorské turnaje"/>
    <n v="2"/>
    <n v="2"/>
    <n v="10"/>
    <n v="7"/>
    <n v="9"/>
    <m/>
  </r>
  <r>
    <d v="2025-02-23T00:00:00"/>
    <s v="JT"/>
    <x v="14"/>
    <s v="Slovenské Juniorské turnaje"/>
    <n v="2"/>
    <n v="3"/>
    <n v="10"/>
    <n v="6"/>
    <n v="8"/>
    <m/>
  </r>
  <r>
    <d v="2025-02-23T00:00:00"/>
    <s v="JT"/>
    <x v="21"/>
    <s v="Slovenské Juniorské turnaje"/>
    <n v="2"/>
    <n v="4"/>
    <n v="10"/>
    <n v="5"/>
    <n v="7"/>
    <m/>
  </r>
  <r>
    <d v="2025-02-23T00:00:00"/>
    <s v="JT"/>
    <x v="19"/>
    <s v="Slovenské Juniorské turnaje"/>
    <n v="2"/>
    <n v="5"/>
    <n v="10"/>
    <n v="4"/>
    <n v="6"/>
    <m/>
  </r>
  <r>
    <d v="2025-02-23T00:00:00"/>
    <s v="JT"/>
    <x v="15"/>
    <s v="Slovenské Juniorské turnaje"/>
    <n v="2"/>
    <n v="6"/>
    <n v="10"/>
    <n v="3"/>
    <n v="5"/>
    <m/>
  </r>
  <r>
    <d v="2025-02-23T00:00:00"/>
    <s v="JT"/>
    <x v="23"/>
    <s v="Slovenské Juniorské turnaje"/>
    <n v="2"/>
    <n v="7"/>
    <n v="10"/>
    <n v="2"/>
    <n v="4"/>
    <m/>
  </r>
  <r>
    <d v="2025-02-23T00:00:00"/>
    <s v="JT"/>
    <x v="4"/>
    <s v="Slovenské Juniorské turnaje"/>
    <n v="2"/>
    <n v="8"/>
    <n v="10"/>
    <n v="1"/>
    <n v="3"/>
    <m/>
  </r>
  <r>
    <d v="2025-02-23T00:00:00"/>
    <s v="JT"/>
    <x v="46"/>
    <s v="Slovenské Juniorské turnaje"/>
    <n v="2"/>
    <n v="9"/>
    <n v="10"/>
    <m/>
    <n v="2"/>
    <m/>
  </r>
  <r>
    <d v="2025-02-23T00:00:00"/>
    <s v="JT"/>
    <x v="47"/>
    <s v="Slovenské Juniorské turnaje"/>
    <n v="2"/>
    <n v="10"/>
    <n v="10"/>
    <m/>
    <n v="2"/>
    <m/>
  </r>
  <r>
    <d v="2025-02-23T00:00:00"/>
    <s v="JT"/>
    <x v="11"/>
    <s v="Slovenské Juniorské turnaje"/>
    <n v="2"/>
    <n v="1"/>
    <n v="4"/>
    <n v="2"/>
    <n v="4"/>
    <m/>
  </r>
  <r>
    <d v="2025-02-23T00:00:00"/>
    <s v="JT"/>
    <x v="12"/>
    <s v="Slovenské Juniorské turnaje"/>
    <n v="2"/>
    <n v="2"/>
    <n v="4"/>
    <n v="1"/>
    <n v="3"/>
    <m/>
  </r>
  <r>
    <d v="2025-02-23T00:00:00"/>
    <s v="JT"/>
    <x v="23"/>
    <s v="Slovenské Juniorské turnaje"/>
    <n v="2"/>
    <n v="3"/>
    <n v="4"/>
    <m/>
    <n v="2"/>
    <m/>
  </r>
  <r>
    <d v="2025-02-23T00:00:00"/>
    <s v="JT"/>
    <x v="47"/>
    <s v="Slovenské Juniorské turnaje"/>
    <n v="2"/>
    <n v="4"/>
    <n v="4"/>
    <m/>
    <n v="2"/>
    <m/>
  </r>
  <r>
    <d v="2025-02-01T00:00:00"/>
    <s v="Liga"/>
    <x v="17"/>
    <s v="Slovenské turnaje kat. A"/>
    <n v="2"/>
    <m/>
    <m/>
    <m/>
    <n v="2"/>
    <m/>
  </r>
  <r>
    <d v="2025-03-01T00:00:00"/>
    <s v="JT"/>
    <x v="1"/>
    <s v="Regio"/>
    <n v="4"/>
    <n v="1"/>
    <m/>
    <n v="16"/>
    <n v="20"/>
    <m/>
  </r>
  <r>
    <d v="2025-03-01T00:00:00"/>
    <s v="JT"/>
    <x v="12"/>
    <s v="Regio"/>
    <n v="4"/>
    <n v="5"/>
    <m/>
    <n v="2"/>
    <n v="6"/>
    <m/>
  </r>
  <r>
    <d v="2025-03-01T00:00:00"/>
    <s v="JT"/>
    <x v="11"/>
    <s v="Regio"/>
    <n v="4"/>
    <n v="9"/>
    <m/>
    <m/>
    <n v="4"/>
    <m/>
  </r>
  <r>
    <d v="2025-03-01T00:00:00"/>
    <s v="JT"/>
    <x v="0"/>
    <s v="Regio"/>
    <n v="4"/>
    <n v="11"/>
    <m/>
    <m/>
    <n v="4"/>
    <m/>
  </r>
  <r>
    <d v="2025-03-01T00:00:00"/>
    <s v="JT"/>
    <x v="16"/>
    <s v="Regio"/>
    <n v="4"/>
    <n v="9"/>
    <m/>
    <m/>
    <n v="4"/>
    <m/>
  </r>
  <r>
    <d v="2025-03-07T00:00:00"/>
    <s v="ESF"/>
    <x v="12"/>
    <s v="ESF"/>
    <n v="8"/>
    <n v="4"/>
    <m/>
    <n v="6"/>
    <n v="14"/>
    <m/>
  </r>
  <r>
    <d v="2025-03-07T00:00:00"/>
    <s v="ESF"/>
    <x v="11"/>
    <s v="ESF"/>
    <n v="8"/>
    <n v="18"/>
    <m/>
    <m/>
    <n v="8"/>
    <m/>
  </r>
  <r>
    <d v="2025-03-07T00:00:00"/>
    <s v="ESF"/>
    <x v="16"/>
    <s v="ESF"/>
    <n v="8"/>
    <n v="23"/>
    <m/>
    <m/>
    <n v="8"/>
    <m/>
  </r>
  <r>
    <d v="2025-03-15T00:00:00"/>
    <s v="T_B"/>
    <x v="16"/>
    <s v="Slovenské turnaje kat. B"/>
    <n v="2"/>
    <n v="2"/>
    <m/>
    <n v="3"/>
    <n v="5"/>
    <m/>
  </r>
  <r>
    <d v="2025-03-15T00:00:00"/>
    <s v="T_B"/>
    <x v="17"/>
    <s v="Slovenské turnaje kat. B"/>
    <n v="2"/>
    <n v="6"/>
    <m/>
    <n v="1"/>
    <n v="3"/>
    <m/>
  </r>
  <r>
    <d v="2025-03-15T00:00:00"/>
    <s v="T_B"/>
    <x v="0"/>
    <s v="Slovenské turnaje kat. B"/>
    <n v="2"/>
    <n v="4"/>
    <m/>
    <n v="1"/>
    <n v="3"/>
    <m/>
  </r>
  <r>
    <d v="2025-03-22T00:00:00"/>
    <s v="JT"/>
    <x v="12"/>
    <s v="Regio"/>
    <n v="4"/>
    <n v="1"/>
    <m/>
    <n v="16"/>
    <n v="20"/>
    <m/>
  </r>
  <r>
    <d v="2025-03-22T00:00:00"/>
    <s v="JT"/>
    <x v="11"/>
    <s v="Regio"/>
    <n v="4"/>
    <n v="1"/>
    <m/>
    <n v="16"/>
    <n v="20"/>
    <m/>
  </r>
  <r>
    <d v="2025-03-22T00:00:00"/>
    <s v="JT"/>
    <x v="19"/>
    <s v="Regio"/>
    <n v="4"/>
    <n v="7"/>
    <m/>
    <n v="2"/>
    <n v="6"/>
    <m/>
  </r>
  <r>
    <d v="2025-03-22T00:00:00"/>
    <s v="JT"/>
    <x v="14"/>
    <s v="Regio"/>
    <n v="4"/>
    <n v="9"/>
    <m/>
    <m/>
    <n v="4"/>
    <m/>
  </r>
  <r>
    <d v="2025-03-22T00:00:00"/>
    <s v="JT"/>
    <x v="13"/>
    <s v="Regio"/>
    <n v="4"/>
    <n v="5"/>
    <m/>
    <n v="2"/>
    <n v="6"/>
    <m/>
  </r>
  <r>
    <d v="2025-03-22T00:00:00"/>
    <s v="JT"/>
    <x v="15"/>
    <s v="Regio"/>
    <n v="4"/>
    <n v="11"/>
    <m/>
    <m/>
    <n v="4"/>
    <m/>
  </r>
  <r>
    <d v="2025-03-22T00:00:00"/>
    <s v="Liga"/>
    <x v="16"/>
    <s v="Slovenské turnaje kat. A"/>
    <n v="2"/>
    <m/>
    <m/>
    <m/>
    <n v="2"/>
    <m/>
  </r>
  <r>
    <d v="2025-03-22T00:00:00"/>
    <s v="Liga"/>
    <x v="0"/>
    <s v="Slovenské turnaje kat. B"/>
    <n v="2"/>
    <m/>
    <m/>
    <m/>
    <n v="2"/>
    <m/>
  </r>
  <r>
    <d v="2025-03-29T00:00:00"/>
    <s v="T_A"/>
    <x v="0"/>
    <s v="Slovenské turnaje kat. A"/>
    <n v="2"/>
    <n v="25"/>
    <m/>
    <m/>
    <n v="2"/>
    <m/>
  </r>
  <r>
    <d v="2025-03-30T00:00:00"/>
    <s v="JT"/>
    <x v="48"/>
    <s v="Slovenské Juniorské turnaje"/>
    <n v="2"/>
    <n v="1"/>
    <n v="5"/>
    <n v="3"/>
    <n v="5"/>
    <m/>
  </r>
  <r>
    <d v="2025-03-30T00:00:00"/>
    <s v="JT"/>
    <x v="8"/>
    <s v="Slovenské Juniorské turnaje"/>
    <n v="2"/>
    <n v="2"/>
    <n v="5"/>
    <n v="2"/>
    <n v="4"/>
    <m/>
  </r>
  <r>
    <d v="2025-03-30T00:00:00"/>
    <s v="JT"/>
    <x v="31"/>
    <s v="Slovenské Juniorské turnaje"/>
    <n v="2"/>
    <n v="3"/>
    <n v="5"/>
    <n v="1"/>
    <n v="3"/>
    <m/>
  </r>
  <r>
    <d v="2025-03-30T00:00:00"/>
    <s v="JT"/>
    <x v="30"/>
    <s v="Slovenské Juniorské turnaje"/>
    <n v="2"/>
    <n v="4"/>
    <n v="5"/>
    <m/>
    <n v="2"/>
    <m/>
  </r>
  <r>
    <d v="2025-03-30T00:00:00"/>
    <s v="JT"/>
    <x v="32"/>
    <s v="Slovenské Juniorské turnaje"/>
    <n v="2"/>
    <n v="5"/>
    <n v="5"/>
    <m/>
    <n v="2"/>
    <m/>
  </r>
  <r>
    <d v="2025-03-30T00:00:00"/>
    <s v="JT"/>
    <x v="6"/>
    <s v="Slovenské Juniorské turnaje"/>
    <n v="2"/>
    <n v="1"/>
    <n v="5"/>
    <n v="3"/>
    <n v="5"/>
    <m/>
  </r>
  <r>
    <d v="2025-03-30T00:00:00"/>
    <s v="JT"/>
    <x v="9"/>
    <s v="Slovenské Juniorské turnaje"/>
    <n v="2"/>
    <n v="2"/>
    <n v="5"/>
    <n v="2"/>
    <n v="4"/>
    <m/>
  </r>
  <r>
    <d v="2025-03-30T00:00:00"/>
    <s v="JT"/>
    <x v="26"/>
    <s v="Slovenské Juniorské turnaje"/>
    <n v="2"/>
    <n v="3"/>
    <n v="5"/>
    <n v="1"/>
    <n v="3"/>
    <m/>
  </r>
  <r>
    <d v="2025-03-30T00:00:00"/>
    <s v="JT"/>
    <x v="10"/>
    <s v="Slovenské Juniorské turnaje"/>
    <n v="2"/>
    <n v="4"/>
    <n v="5"/>
    <m/>
    <n v="2"/>
    <m/>
  </r>
  <r>
    <d v="2025-03-30T00:00:00"/>
    <s v="JT"/>
    <x v="18"/>
    <s v="Slovenské Juniorské turnaje"/>
    <n v="2"/>
    <n v="5"/>
    <n v="5"/>
    <m/>
    <n v="2"/>
    <m/>
  </r>
  <r>
    <d v="2025-03-30T00:00:00"/>
    <s v="JT"/>
    <x v="1"/>
    <s v="Slovenské Juniorské turnaje"/>
    <n v="2"/>
    <n v="1"/>
    <n v="5"/>
    <n v="3"/>
    <n v="5"/>
    <m/>
  </r>
  <r>
    <d v="2025-03-30T00:00:00"/>
    <s v="JT"/>
    <x v="21"/>
    <s v="Slovenské Juniorské turnaje"/>
    <n v="2"/>
    <n v="2"/>
    <n v="5"/>
    <n v="2"/>
    <n v="4"/>
    <m/>
  </r>
  <r>
    <d v="2025-03-30T00:00:00"/>
    <s v="JT"/>
    <x v="7"/>
    <s v="Slovenské Juniorské turnaje"/>
    <n v="2"/>
    <n v="3"/>
    <n v="5"/>
    <n v="1"/>
    <n v="3"/>
    <m/>
  </r>
  <r>
    <d v="2025-03-30T00:00:00"/>
    <s v="JT"/>
    <x v="27"/>
    <s v="Slovenské Juniorské turnaje"/>
    <n v="2"/>
    <n v="4"/>
    <n v="5"/>
    <m/>
    <n v="2"/>
    <m/>
  </r>
  <r>
    <d v="2025-03-30T00:00:00"/>
    <s v="JT"/>
    <x v="4"/>
    <s v="Slovenské Juniorské turnaje"/>
    <n v="2"/>
    <n v="5"/>
    <n v="5"/>
    <m/>
    <n v="2"/>
    <m/>
  </r>
  <r>
    <d v="2025-04-12T00:00:00"/>
    <s v="T_A"/>
    <x v="16"/>
    <s v="Slovenské turnaje kat. A"/>
    <n v="2"/>
    <n v="18"/>
    <m/>
    <m/>
    <n v="2"/>
    <m/>
  </r>
  <r>
    <d v="2025-04-12T00:00:00"/>
    <s v="T_A"/>
    <x v="17"/>
    <s v="Slovenské turnaje kat. A"/>
    <n v="2"/>
    <n v="20"/>
    <m/>
    <m/>
    <n v="2"/>
    <m/>
  </r>
  <r>
    <d v="2025-04-12T00:00:00"/>
    <s v="T_A"/>
    <x v="0"/>
    <s v="Slovenské turnaje kat. A"/>
    <n v="2"/>
    <n v="25"/>
    <m/>
    <m/>
    <n v="2"/>
    <m/>
  </r>
  <r>
    <d v="2025-04-26T00:00:00"/>
    <s v="JT"/>
    <x v="12"/>
    <s v="Regio"/>
    <n v="4"/>
    <n v="1"/>
    <m/>
    <n v="16"/>
    <n v="20"/>
    <m/>
  </r>
  <r>
    <d v="2025-04-26T00:00:00"/>
    <s v="JT"/>
    <x v="11"/>
    <s v="Regio"/>
    <n v="4"/>
    <n v="1"/>
    <m/>
    <n v="16"/>
    <n v="20"/>
    <m/>
  </r>
  <r>
    <d v="2025-04-30T00:00:00"/>
    <s v="T_B"/>
    <x v="16"/>
    <s v="Regio"/>
    <n v="4"/>
    <n v="6"/>
    <m/>
    <n v="2"/>
    <n v="6"/>
    <m/>
  </r>
  <r>
    <d v="2025-04-27T00:00:00"/>
    <s v="JT"/>
    <x v="12"/>
    <s v="Slovenské Juniorské turnaje"/>
    <n v="2"/>
    <n v="1"/>
    <n v="7"/>
    <n v="5"/>
    <n v="7"/>
    <m/>
  </r>
  <r>
    <d v="2025-04-27T00:00:00"/>
    <s v="JT"/>
    <x v="35"/>
    <s v="Slovenské Juniorské turnaje"/>
    <n v="2"/>
    <n v="2"/>
    <n v="7"/>
    <n v="4"/>
    <n v="6"/>
    <m/>
  </r>
  <r>
    <d v="2025-04-27T00:00:00"/>
    <s v="JT"/>
    <x v="49"/>
    <s v="Slovenské Juniorské turnaje"/>
    <n v="2"/>
    <n v="3"/>
    <n v="7"/>
    <n v="3"/>
    <n v="5"/>
    <m/>
  </r>
  <r>
    <d v="2025-04-27T00:00:00"/>
    <s v="JT"/>
    <x v="31"/>
    <s v="Slovenské Juniorské turnaje"/>
    <n v="2"/>
    <n v="4"/>
    <n v="7"/>
    <n v="2"/>
    <n v="4"/>
    <m/>
  </r>
  <r>
    <d v="2025-04-27T00:00:00"/>
    <s v="JT"/>
    <x v="29"/>
    <s v="Slovenské Juniorské turnaje"/>
    <n v="2"/>
    <n v="5"/>
    <n v="7"/>
    <n v="1"/>
    <n v="3"/>
    <m/>
  </r>
  <r>
    <d v="2025-04-27T00:00:00"/>
    <s v="JT"/>
    <x v="30"/>
    <s v="Slovenské Juniorské turnaje"/>
    <n v="2"/>
    <n v="6"/>
    <n v="7"/>
    <m/>
    <n v="2"/>
    <m/>
  </r>
  <r>
    <d v="2025-04-27T00:00:00"/>
    <s v="JT"/>
    <x v="32"/>
    <s v="Slovenské Juniorské turnaje"/>
    <n v="2"/>
    <n v="7"/>
    <n v="7"/>
    <m/>
    <n v="2"/>
    <m/>
  </r>
  <r>
    <d v="2025-04-27T00:00:00"/>
    <s v="JT"/>
    <x v="1"/>
    <s v="Slovenské Juniorské turnaje"/>
    <n v="2"/>
    <n v="1"/>
    <n v="4"/>
    <n v="2"/>
    <n v="4"/>
    <m/>
  </r>
  <r>
    <d v="2025-04-27T00:00:00"/>
    <s v="JT"/>
    <x v="8"/>
    <s v="Slovenské Juniorské turnaje"/>
    <n v="2"/>
    <n v="2"/>
    <n v="4"/>
    <n v="1"/>
    <n v="3"/>
    <m/>
  </r>
  <r>
    <d v="2025-04-27T00:00:00"/>
    <s v="JT"/>
    <x v="37"/>
    <s v="Slovenské Juniorské turnaje"/>
    <n v="2"/>
    <n v="3"/>
    <n v="4"/>
    <m/>
    <n v="2"/>
    <m/>
  </r>
  <r>
    <d v="2025-04-27T00:00:00"/>
    <s v="JT"/>
    <x v="39"/>
    <s v="Slovenské Juniorské turnaje"/>
    <n v="2"/>
    <n v="4"/>
    <n v="4"/>
    <m/>
    <n v="2"/>
    <m/>
  </r>
  <r>
    <d v="2025-04-27T00:00:00"/>
    <s v="JT"/>
    <x v="11"/>
    <s v="Slovenské Juniorské turnaje"/>
    <n v="2"/>
    <n v="1"/>
    <n v="4"/>
    <n v="2"/>
    <n v="4"/>
    <m/>
  </r>
  <r>
    <d v="2025-04-27T00:00:00"/>
    <s v="JT"/>
    <x v="18"/>
    <s v="Slovenské Juniorské turnaje"/>
    <n v="2"/>
    <n v="2"/>
    <n v="4"/>
    <n v="1"/>
    <n v="3"/>
    <m/>
  </r>
  <r>
    <d v="2025-04-27T00:00:00"/>
    <s v="JT"/>
    <x v="50"/>
    <s v="Slovenské Juniorské turnaje"/>
    <n v="2"/>
    <n v="3"/>
    <n v="4"/>
    <m/>
    <n v="2"/>
    <m/>
  </r>
  <r>
    <d v="2025-04-27T00:00:00"/>
    <s v="JT"/>
    <x v="25"/>
    <s v="Slovenské Juniorské turnaje"/>
    <n v="2"/>
    <n v="4"/>
    <n v="4"/>
    <m/>
    <n v="2"/>
    <m/>
  </r>
  <r>
    <d v="2025-04-27T00:00:00"/>
    <s v="JT"/>
    <x v="14"/>
    <s v="Slovenské Juniorské turnaje"/>
    <n v="2"/>
    <n v="1"/>
    <n v="3"/>
    <n v="1"/>
    <n v="3"/>
    <m/>
  </r>
  <r>
    <d v="2025-04-27T00:00:00"/>
    <s v="JT"/>
    <x v="7"/>
    <s v="Slovenské Juniorské turnaje"/>
    <n v="2"/>
    <n v="2"/>
    <n v="3"/>
    <m/>
    <n v="2"/>
    <m/>
  </r>
  <r>
    <d v="2025-04-27T00:00:00"/>
    <s v="JT"/>
    <x v="19"/>
    <s v="Slovenské Juniorské turnaje"/>
    <n v="2"/>
    <n v="3"/>
    <n v="3"/>
    <m/>
    <n v="2"/>
    <m/>
  </r>
  <r>
    <d v="2025-04-27T00:00:00"/>
    <s v="JT"/>
    <x v="0"/>
    <s v="Slovenské Juniorské turnaje"/>
    <n v="2"/>
    <n v="1"/>
    <n v="2"/>
    <m/>
    <n v="2"/>
    <m/>
  </r>
  <r>
    <d v="2025-04-27T00:00:00"/>
    <s v="JT"/>
    <x v="5"/>
    <s v="Slovenské Juniorské turnaje"/>
    <n v="2"/>
    <n v="2"/>
    <n v="2"/>
    <m/>
    <n v="2"/>
    <m/>
  </r>
  <r>
    <d v="2025-04-27T00:00:00"/>
    <s v="JT"/>
    <x v="13"/>
    <s v="Slovenské Juniorské turnaje"/>
    <n v="2"/>
    <n v="1"/>
    <n v="2"/>
    <m/>
    <n v="2"/>
    <m/>
  </r>
  <r>
    <d v="2025-04-27T00:00:00"/>
    <s v="JT"/>
    <x v="27"/>
    <s v="Slovenské Juniorské turnaje"/>
    <n v="2"/>
    <n v="2"/>
    <n v="2"/>
    <m/>
    <n v="2"/>
    <m/>
  </r>
  <r>
    <d v="2025-04-27T00:00:00"/>
    <s v="JT"/>
    <x v="9"/>
    <s v="Slovenské Juniorské turnaje"/>
    <n v="2"/>
    <n v="1"/>
    <n v="3"/>
    <n v="1"/>
    <n v="3"/>
    <m/>
  </r>
  <r>
    <d v="2025-04-27T00:00:00"/>
    <s v="JT"/>
    <x v="6"/>
    <s v="Slovenské Juniorské turnaje"/>
    <n v="2"/>
    <n v="2"/>
    <n v="3"/>
    <m/>
    <n v="2"/>
    <m/>
  </r>
  <r>
    <d v="2025-04-27T00:00:00"/>
    <s v="JT"/>
    <x v="26"/>
    <s v="Slovenské Juniorské turnaje"/>
    <n v="2"/>
    <n v="3"/>
    <n v="3"/>
    <m/>
    <n v="2"/>
    <m/>
  </r>
  <r>
    <d v="2025-05-04T00:00:00"/>
    <s v="JT"/>
    <x v="1"/>
    <s v="Regio"/>
    <n v="4"/>
    <n v="4"/>
    <m/>
    <n v="2"/>
    <n v="6"/>
    <m/>
  </r>
  <r>
    <d v="2025-05-16T00:00:00"/>
    <s v="JT"/>
    <x v="16"/>
    <s v="Regio"/>
    <n v="4"/>
    <n v="2"/>
    <m/>
    <n v="10"/>
    <n v="14"/>
    <m/>
  </r>
  <r>
    <d v="2025-05-17T00:00:00"/>
    <s v="JT"/>
    <x v="1"/>
    <s v="Regio"/>
    <n v="4"/>
    <n v="2"/>
    <m/>
    <n v="10"/>
    <n v="14"/>
    <m/>
  </r>
  <r>
    <d v="2025-05-24T00:00:00"/>
    <s v="Liga"/>
    <x v="16"/>
    <s v="Slovenské turnaje kat. A"/>
    <n v="2"/>
    <m/>
    <m/>
    <m/>
    <n v="2"/>
    <m/>
  </r>
  <r>
    <d v="2025-05-31T00:00:00"/>
    <s v="T_A"/>
    <x v="16"/>
    <s v="Slovenské turnaje kat. A"/>
    <n v="2"/>
    <n v="32"/>
    <m/>
    <m/>
    <n v="2"/>
    <s v="SCR"/>
  </r>
  <r>
    <d v="2025-05-31T00:00:00"/>
    <s v="T_A"/>
    <x v="0"/>
    <s v="Slovenské turnaje kat. A"/>
    <n v="2"/>
    <n v="25"/>
    <m/>
    <m/>
    <n v="2"/>
    <m/>
  </r>
  <r>
    <d v="2025-05-31T00:00:00"/>
    <s v="T_A"/>
    <x v="17"/>
    <s v="Slovenské turnaje kat. A"/>
    <n v="2"/>
    <n v="19"/>
    <m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62" firstHeaderRow="1" firstDataRow="1" firstDataCol="1"/>
  <pivotFields count="10">
    <pivotField showAll="0"/>
    <pivotField showAll="0"/>
    <pivotField axis="axisRow" showAll="0" sortType="descending">
      <items count="62">
        <item x="12"/>
        <item m="1" x="53"/>
        <item x="15"/>
        <item x="11"/>
        <item m="1" x="54"/>
        <item x="10"/>
        <item m="1" x="60"/>
        <item m="1" x="57"/>
        <item x="2"/>
        <item x="13"/>
        <item x="16"/>
        <item m="1" x="55"/>
        <item x="14"/>
        <item m="1" x="56"/>
        <item x="3"/>
        <item x="1"/>
        <item x="5"/>
        <item x="17"/>
        <item x="9"/>
        <item m="1" x="58"/>
        <item m="1" x="59"/>
        <item x="20"/>
        <item x="21"/>
        <item x="22"/>
        <item m="1" x="52"/>
        <item x="24"/>
        <item x="0"/>
        <item x="4"/>
        <item x="6"/>
        <item x="7"/>
        <item x="8"/>
        <item x="18"/>
        <item x="19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m="1" x="51"/>
        <item x="48"/>
        <item x="49"/>
        <item x="5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52">
    <i>
      <x v="15"/>
    </i>
    <i>
      <x/>
    </i>
    <i>
      <x v="3"/>
    </i>
    <i>
      <x v="10"/>
    </i>
    <i>
      <x v="26"/>
    </i>
    <i>
      <x v="12"/>
    </i>
    <i>
      <x v="9"/>
    </i>
    <i>
      <x v="32"/>
    </i>
    <i>
      <x v="14"/>
    </i>
    <i>
      <x v="17"/>
    </i>
    <i>
      <x v="2"/>
    </i>
    <i>
      <x v="22"/>
    </i>
    <i>
      <x v="28"/>
    </i>
    <i>
      <x v="30"/>
    </i>
    <i>
      <x v="16"/>
    </i>
    <i>
      <x v="29"/>
    </i>
    <i>
      <x v="18"/>
    </i>
    <i>
      <x v="5"/>
    </i>
    <i>
      <x v="33"/>
    </i>
    <i>
      <x v="27"/>
    </i>
    <i>
      <x v="31"/>
    </i>
    <i>
      <x v="40"/>
    </i>
    <i>
      <x v="44"/>
    </i>
    <i>
      <x v="21"/>
    </i>
    <i>
      <x v="37"/>
    </i>
    <i>
      <x v="39"/>
    </i>
    <i>
      <x v="38"/>
    </i>
    <i>
      <x v="46"/>
    </i>
    <i>
      <x v="8"/>
    </i>
    <i>
      <x v="35"/>
    </i>
    <i>
      <x v="41"/>
    </i>
    <i>
      <x v="36"/>
    </i>
    <i>
      <x v="58"/>
    </i>
    <i>
      <x v="48"/>
    </i>
    <i>
      <x v="59"/>
    </i>
    <i>
      <x v="56"/>
    </i>
    <i>
      <x v="25"/>
    </i>
    <i>
      <x v="47"/>
    </i>
    <i>
      <x v="34"/>
    </i>
    <i>
      <x v="51"/>
    </i>
    <i>
      <x v="23"/>
    </i>
    <i>
      <x v="42"/>
    </i>
    <i>
      <x v="55"/>
    </i>
    <i>
      <x v="50"/>
    </i>
    <i>
      <x v="49"/>
    </i>
    <i>
      <x v="45"/>
    </i>
    <i>
      <x v="52"/>
    </i>
    <i>
      <x v="43"/>
    </i>
    <i>
      <x v="60"/>
    </i>
    <i>
      <x v="54"/>
    </i>
    <i>
      <x v="53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251" dataDxfId="11" totalsRowDxfId="10" headerRowCellStyle="Table heading">
  <autoFilter ref="B10:K251" xr:uid="{00000000-0009-0000-0100-000001000000}"/>
  <sortState xmlns:xlrd2="http://schemas.microsoft.com/office/spreadsheetml/2017/richdata2" ref="B11:K97">
    <sortCondition ref="B14:B97"/>
  </sortState>
  <tableColumns count="10">
    <tableColumn id="1" xr3:uid="{00000000-0010-0000-0000-000001000000}" name="Dátum" totalsRowLabel="Total" dataDxfId="9" dataCellStyle="Table date"/>
    <tableColumn id="10" xr3:uid="{3FD5D872-4036-914D-A0C8-8C41F7C8B4F1}" name="Turnaj" dataDxfId="8" dataCellStyle="Table date"/>
    <tableColumn id="9" xr3:uid="{FF6E7538-88AC-EC43-B898-B1D6AD563E4F}" name="Meno Priezvisko" dataDxfId="7" dataCellStyle="Table date"/>
    <tableColumn id="8" xr3:uid="{00000000-0010-0000-0000-000008000000}" name="Typ" dataDxfId="6" dataCellStyle="Table notes"/>
    <tableColumn id="2" xr3:uid="{00000000-0010-0000-0000-000002000000}" name="Body Účasť" dataDxfId="5" dataCellStyle="Table number style">
      <calculatedColumnFormula>VLOOKUP(E11,Data!$I$21:$J$30,2)</calculatedColumnFormula>
    </tableColumn>
    <tableColumn id="3" xr3:uid="{00000000-0010-0000-0000-000003000000}" name="Umiestnenie" dataDxfId="4" dataCellStyle="Table 0.00"/>
    <tableColumn id="4" xr3:uid="{00000000-0010-0000-0000-000004000000}" name="počet hráčov v skupine" dataDxfId="3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1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53" totalsRowShown="0">
  <autoFilter ref="B2:B53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P251"/>
  <sheetViews>
    <sheetView showGridLines="0" tabSelected="1" topLeftCell="C1" zoomScale="70" zoomScaleNormal="70" workbookViewId="0">
      <selection activeCell="N12" sqref="N12"/>
    </sheetView>
  </sheetViews>
  <sheetFormatPr defaultColWidth="8.59765625" defaultRowHeight="13.8" x14ac:dyDescent="0.25"/>
  <cols>
    <col min="1" max="1" width="2.59765625" style="3" customWidth="1"/>
    <col min="2" max="6" width="31.8984375" style="3" customWidth="1"/>
    <col min="7" max="7" width="17.09765625" style="3" bestFit="1" customWidth="1"/>
    <col min="8" max="8" width="13.5" style="3" customWidth="1"/>
    <col min="9" max="9" width="15.5" style="3" customWidth="1"/>
    <col min="10" max="10" width="17.59765625" style="3" customWidth="1"/>
    <col min="11" max="11" width="15.09765625" style="3" customWidth="1"/>
    <col min="12" max="12" width="2.59765625" style="3" customWidth="1"/>
    <col min="13" max="13" width="8.59765625" style="3"/>
    <col min="14" max="14" width="20" style="3" bestFit="1" customWidth="1"/>
    <col min="15" max="15" width="18.19921875" style="3" bestFit="1" customWidth="1"/>
    <col min="16" max="16384" width="8.59765625" style="3"/>
  </cols>
  <sheetData>
    <row r="1" spans="1:16" s="1" customFormat="1" ht="30.6" thickBot="1" x14ac:dyDescent="0.55000000000000004">
      <c r="B1" s="2" t="s">
        <v>0</v>
      </c>
      <c r="C1" s="2"/>
      <c r="D1" s="2"/>
    </row>
    <row r="2" spans="1:16" customFormat="1" ht="23.4" thickTop="1" x14ac:dyDescent="0.4">
      <c r="A2" s="43"/>
      <c r="B2" s="46" t="s">
        <v>38</v>
      </c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customFormat="1" ht="21" x14ac:dyDescent="0.25">
      <c r="A3" s="43"/>
      <c r="B3" s="53">
        <v>1</v>
      </c>
      <c r="C3" s="35">
        <v>2</v>
      </c>
      <c r="D3" s="36">
        <v>3</v>
      </c>
      <c r="E3" s="37">
        <v>4</v>
      </c>
      <c r="F3" s="57">
        <v>5</v>
      </c>
      <c r="G3" s="43"/>
      <c r="H3" s="43"/>
      <c r="I3" s="43"/>
      <c r="J3" s="43"/>
      <c r="K3" s="43"/>
      <c r="L3" s="43"/>
      <c r="M3" s="43"/>
      <c r="N3" s="43"/>
      <c r="O3" s="43"/>
    </row>
    <row r="4" spans="1:16" customFormat="1" ht="24" x14ac:dyDescent="0.25">
      <c r="A4" s="43"/>
      <c r="B4" s="54" t="str">
        <f>N11</f>
        <v>Veronika Hrušecká</v>
      </c>
      <c r="C4" s="47" t="str">
        <f>N12</f>
        <v>David  Varga</v>
      </c>
      <c r="D4" s="48" t="str">
        <f>N13</f>
        <v>Filip  Varga</v>
      </c>
      <c r="E4" s="49" t="str">
        <f>N14</f>
        <v>Peter Amzler</v>
      </c>
      <c r="F4" s="58" t="str">
        <f>N15</f>
        <v>Dominik Hrušecký</v>
      </c>
      <c r="G4" s="43"/>
      <c r="H4" s="43"/>
      <c r="I4" s="43"/>
      <c r="J4" s="43"/>
      <c r="K4" s="43"/>
      <c r="L4" s="43"/>
      <c r="M4" s="43"/>
      <c r="N4" s="43"/>
      <c r="O4" s="43"/>
    </row>
    <row r="5" spans="1:16" customFormat="1" x14ac:dyDescent="0.25">
      <c r="A5" s="43"/>
      <c r="B5" s="6"/>
      <c r="C5" s="6"/>
      <c r="D5" s="6"/>
      <c r="E5" s="6"/>
      <c r="G5" s="43"/>
      <c r="H5" s="43"/>
      <c r="I5" s="43"/>
      <c r="J5" s="43"/>
      <c r="K5" s="43"/>
      <c r="L5" s="43"/>
      <c r="M5" s="43"/>
      <c r="N5" s="43"/>
      <c r="O5" s="43"/>
    </row>
    <row r="6" spans="1:16" customFormat="1" ht="21" x14ac:dyDescent="0.25">
      <c r="A6" s="43"/>
      <c r="B6" s="55">
        <v>6</v>
      </c>
      <c r="C6" s="38">
        <v>7</v>
      </c>
      <c r="D6" s="39">
        <v>8</v>
      </c>
      <c r="E6" s="34">
        <v>9</v>
      </c>
      <c r="F6" s="59">
        <v>10</v>
      </c>
      <c r="G6" s="43"/>
      <c r="H6" s="43"/>
      <c r="I6" s="43"/>
      <c r="J6" s="43"/>
      <c r="K6" s="43"/>
      <c r="L6" s="43"/>
      <c r="M6" s="43"/>
      <c r="N6" s="43"/>
      <c r="O6" s="43"/>
    </row>
    <row r="7" spans="1:16" customFormat="1" ht="24" x14ac:dyDescent="0.25">
      <c r="A7" s="43"/>
      <c r="B7" s="56" t="str">
        <f>N16</f>
        <v>Sandra  Slagter</v>
      </c>
      <c r="C7" s="50" t="str">
        <f>N17</f>
        <v>Paula  Slagter</v>
      </c>
      <c r="D7" s="51" t="str">
        <f>N18</f>
        <v>Linda Slagter</v>
      </c>
      <c r="E7" s="52" t="str">
        <f>N19</f>
        <v>Tara van Knippenbergh</v>
      </c>
      <c r="F7" s="60" t="str">
        <f>N20</f>
        <v>Yelysey Udodov</v>
      </c>
      <c r="G7" s="43"/>
      <c r="H7" s="43"/>
      <c r="I7" s="43"/>
      <c r="J7" s="43"/>
      <c r="K7" s="43"/>
      <c r="L7" s="43"/>
      <c r="M7" s="43"/>
      <c r="N7" s="43"/>
      <c r="O7" s="43"/>
    </row>
    <row r="8" spans="1:16" customFormat="1" ht="20.399999999999999" x14ac:dyDescent="0.25">
      <c r="A8" s="43"/>
      <c r="B8" s="44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22.8" x14ac:dyDescent="0.4">
      <c r="B9" s="4" t="s">
        <v>1</v>
      </c>
      <c r="C9" s="4"/>
      <c r="D9" s="4"/>
      <c r="P9"/>
    </row>
    <row r="10" spans="1:16" s="5" customFormat="1" ht="27.6" x14ac:dyDescent="0.25">
      <c r="B10" s="7" t="s">
        <v>2</v>
      </c>
      <c r="C10" s="11" t="s">
        <v>37</v>
      </c>
      <c r="D10" s="7" t="s">
        <v>3</v>
      </c>
      <c r="E10" s="11" t="s">
        <v>6</v>
      </c>
      <c r="F10" s="11" t="s">
        <v>26</v>
      </c>
      <c r="G10" s="11" t="s">
        <v>31</v>
      </c>
      <c r="H10" s="11" t="s">
        <v>32</v>
      </c>
      <c r="I10" s="11" t="s">
        <v>33</v>
      </c>
      <c r="J10" s="11" t="s">
        <v>34</v>
      </c>
      <c r="K10" s="7" t="s">
        <v>63</v>
      </c>
      <c r="N10" s="32" t="s">
        <v>62</v>
      </c>
      <c r="O10" t="s">
        <v>57</v>
      </c>
      <c r="P10"/>
    </row>
    <row r="11" spans="1:16" ht="17.399999999999999" x14ac:dyDescent="0.3">
      <c r="B11" s="40">
        <v>45543</v>
      </c>
      <c r="C11" s="9" t="s">
        <v>53</v>
      </c>
      <c r="D11" s="27" t="s">
        <v>70</v>
      </c>
      <c r="E11" s="8" t="s">
        <v>52</v>
      </c>
      <c r="F11" s="30">
        <f>VLOOKUP(E11,Data!$I$21:$J$30,2)</f>
        <v>2</v>
      </c>
      <c r="G11" s="22"/>
      <c r="H11" s="22"/>
      <c r="I11" s="31"/>
      <c r="J11" s="41">
        <f>Workouts[[#This Row],[Body za Umiestnenie]]+Workouts[[#This Row],[Body Účasť]]</f>
        <v>2</v>
      </c>
      <c r="K11" s="8"/>
      <c r="N11" s="33" t="s">
        <v>39</v>
      </c>
      <c r="O11" s="67">
        <v>201</v>
      </c>
      <c r="P11"/>
    </row>
    <row r="12" spans="1:16" ht="17.399999999999999" x14ac:dyDescent="0.3">
      <c r="B12" s="40">
        <v>45543</v>
      </c>
      <c r="C12" s="9" t="s">
        <v>53</v>
      </c>
      <c r="D12" s="27" t="s">
        <v>39</v>
      </c>
      <c r="E12" s="8" t="s">
        <v>52</v>
      </c>
      <c r="F12" s="30">
        <f>VLOOKUP(E12,Data!$I$21:$J$30,2)</f>
        <v>2</v>
      </c>
      <c r="G12" s="22"/>
      <c r="H12" s="22"/>
      <c r="I12" s="31"/>
      <c r="J12" s="41">
        <f>Workouts[[#This Row],[Body za Umiestnenie]]+Workouts[[#This Row],[Body Účasť]]</f>
        <v>2</v>
      </c>
      <c r="K12" s="8"/>
      <c r="N12" s="33" t="s">
        <v>46</v>
      </c>
      <c r="O12" s="67">
        <v>185</v>
      </c>
      <c r="P12"/>
    </row>
    <row r="13" spans="1:16" ht="17.399999999999999" x14ac:dyDescent="0.3">
      <c r="B13" s="40">
        <v>45543</v>
      </c>
      <c r="C13" s="9" t="s">
        <v>53</v>
      </c>
      <c r="D13" s="27" t="s">
        <v>40</v>
      </c>
      <c r="E13" s="8" t="s">
        <v>52</v>
      </c>
      <c r="F13" s="30">
        <f>VLOOKUP(E13,Data!$I$21:$J$30,2)</f>
        <v>2</v>
      </c>
      <c r="G13" s="22"/>
      <c r="H13" s="23"/>
      <c r="I13" s="30"/>
      <c r="J13" s="42">
        <f>Workouts[[#This Row],[Body za Umiestnenie]]+Workouts[[#This Row],[Body Účasť]]</f>
        <v>2</v>
      </c>
      <c r="K13" s="10"/>
      <c r="N13" s="33" t="s">
        <v>45</v>
      </c>
      <c r="O13" s="67">
        <v>160</v>
      </c>
      <c r="P13"/>
    </row>
    <row r="14" spans="1:16" ht="17.399999999999999" x14ac:dyDescent="0.3">
      <c r="B14" s="40">
        <v>45543</v>
      </c>
      <c r="C14" s="29" t="s">
        <v>53</v>
      </c>
      <c r="D14" s="27" t="s">
        <v>41</v>
      </c>
      <c r="E14" s="8" t="s">
        <v>52</v>
      </c>
      <c r="F14" s="30">
        <f>VLOOKUP(E14,Data!$I$21:$J$30,2)</f>
        <v>2</v>
      </c>
      <c r="G14" s="23"/>
      <c r="H14" s="23"/>
      <c r="I14" s="30"/>
      <c r="J14" s="42">
        <f>Workouts[[#This Row],[Body za Umiestnenie]]+Workouts[[#This Row],[Body Účasť]]</f>
        <v>2</v>
      </c>
      <c r="K14" s="10"/>
      <c r="N14" s="33" t="s">
        <v>5</v>
      </c>
      <c r="O14" s="67">
        <v>110</v>
      </c>
      <c r="P14"/>
    </row>
    <row r="15" spans="1:16" ht="17.399999999999999" x14ac:dyDescent="0.3">
      <c r="B15" s="40">
        <v>45543</v>
      </c>
      <c r="C15" s="29" t="s">
        <v>53</v>
      </c>
      <c r="D15" s="27" t="s">
        <v>77</v>
      </c>
      <c r="E15" s="8" t="s">
        <v>52</v>
      </c>
      <c r="F15" s="30">
        <f>VLOOKUP(E15,Data!$I$21:$J$30,2)</f>
        <v>2</v>
      </c>
      <c r="G15" s="23"/>
      <c r="H15" s="23"/>
      <c r="I15" s="30"/>
      <c r="J15" s="42">
        <f>Workouts[[#This Row],[Body za Umiestnenie]]+Workouts[[#This Row],[Body Účasť]]</f>
        <v>2</v>
      </c>
      <c r="K15" s="10"/>
      <c r="N15" s="33" t="s">
        <v>70</v>
      </c>
      <c r="O15" s="67">
        <v>73</v>
      </c>
      <c r="P15"/>
    </row>
    <row r="16" spans="1:16" ht="17.399999999999999" x14ac:dyDescent="0.3">
      <c r="B16" s="40">
        <v>45543</v>
      </c>
      <c r="C16" s="29" t="s">
        <v>53</v>
      </c>
      <c r="D16" s="27" t="s">
        <v>42</v>
      </c>
      <c r="E16" s="10" t="s">
        <v>52</v>
      </c>
      <c r="F16" s="30">
        <f>VLOOKUP(E16,Data!$I$21:$J$30,2)</f>
        <v>2</v>
      </c>
      <c r="G16" s="23"/>
      <c r="H16" s="23"/>
      <c r="I16" s="30"/>
      <c r="J16" s="42">
        <f>Workouts[[#This Row],[Body za Umiestnenie]]+Workouts[[#This Row],[Body Účasť]]</f>
        <v>2</v>
      </c>
      <c r="K16" s="10"/>
      <c r="N16" s="33" t="s">
        <v>48</v>
      </c>
      <c r="O16" s="67">
        <v>43</v>
      </c>
      <c r="P16"/>
    </row>
    <row r="17" spans="2:16" ht="17.399999999999999" x14ac:dyDescent="0.3">
      <c r="B17" s="40">
        <v>45543</v>
      </c>
      <c r="C17" s="29" t="s">
        <v>53</v>
      </c>
      <c r="D17" s="27" t="s">
        <v>71</v>
      </c>
      <c r="E17" s="10" t="s">
        <v>52</v>
      </c>
      <c r="F17" s="30">
        <f>VLOOKUP(E17,Data!$I$21:$J$30,2)</f>
        <v>2</v>
      </c>
      <c r="G17" s="23"/>
      <c r="H17" s="23"/>
      <c r="I17" s="30"/>
      <c r="J17" s="42">
        <f>Workouts[[#This Row],[Body za Umiestnenie]]+Workouts[[#This Row],[Body Účasť]]</f>
        <v>2</v>
      </c>
      <c r="K17" s="10"/>
      <c r="N17" s="33" t="s">
        <v>47</v>
      </c>
      <c r="O17" s="67">
        <v>41</v>
      </c>
      <c r="P17"/>
    </row>
    <row r="18" spans="2:16" ht="17.399999999999999" x14ac:dyDescent="0.3">
      <c r="B18" s="40">
        <v>45543</v>
      </c>
      <c r="C18" s="29" t="s">
        <v>53</v>
      </c>
      <c r="D18" s="27" t="s">
        <v>73</v>
      </c>
      <c r="E18" s="10" t="s">
        <v>52</v>
      </c>
      <c r="F18" s="30">
        <f>VLOOKUP(E18,Data!$I$21:$J$30,2)</f>
        <v>2</v>
      </c>
      <c r="G18" s="23"/>
      <c r="H18" s="23"/>
      <c r="I18" s="30"/>
      <c r="J18" s="42">
        <f>Workouts[[#This Row],[Body za Umiestnenie]]+Workouts[[#This Row],[Body Účasť]]</f>
        <v>2</v>
      </c>
      <c r="K18" s="10"/>
      <c r="N18" s="33" t="s">
        <v>75</v>
      </c>
      <c r="O18" s="67">
        <v>36</v>
      </c>
      <c r="P18"/>
    </row>
    <row r="19" spans="2:16" ht="17.399999999999999" x14ac:dyDescent="0.3">
      <c r="B19" s="40">
        <v>45543</v>
      </c>
      <c r="C19" s="29" t="s">
        <v>53</v>
      </c>
      <c r="D19" s="27" t="s">
        <v>72</v>
      </c>
      <c r="E19" s="10" t="s">
        <v>52</v>
      </c>
      <c r="F19" s="30">
        <f>VLOOKUP(E19,Data!$I$21:$J$30,2)</f>
        <v>2</v>
      </c>
      <c r="G19" s="23"/>
      <c r="H19" s="23"/>
      <c r="I19" s="30"/>
      <c r="J19" s="42">
        <f>Workouts[[#This Row],[Body za Umiestnenie]]+Workouts[[#This Row],[Body Účasť]]</f>
        <v>2</v>
      </c>
      <c r="K19" s="10"/>
      <c r="N19" s="33" t="s">
        <v>41</v>
      </c>
      <c r="O19" s="67">
        <v>31</v>
      </c>
      <c r="P19"/>
    </row>
    <row r="20" spans="2:16" ht="17.399999999999999" x14ac:dyDescent="0.3">
      <c r="B20" s="40">
        <v>45543</v>
      </c>
      <c r="C20" s="29" t="s">
        <v>53</v>
      </c>
      <c r="D20" s="27" t="s">
        <v>59</v>
      </c>
      <c r="E20" s="10" t="s">
        <v>52</v>
      </c>
      <c r="F20" s="30">
        <f>VLOOKUP(E20,Data!$I$21:$J$30,2)</f>
        <v>2</v>
      </c>
      <c r="G20" s="23"/>
      <c r="H20" s="23"/>
      <c r="I20" s="30"/>
      <c r="J20" s="42">
        <f>Workouts[[#This Row],[Body za Umiestnenie]]+Workouts[[#This Row],[Body Účasť]]</f>
        <v>2</v>
      </c>
      <c r="K20" s="10"/>
      <c r="N20" s="33" t="s">
        <v>50</v>
      </c>
      <c r="O20" s="67">
        <v>30</v>
      </c>
      <c r="P20"/>
    </row>
    <row r="21" spans="2:16" ht="17.399999999999999" x14ac:dyDescent="0.3">
      <c r="B21" s="40">
        <v>45543</v>
      </c>
      <c r="C21" s="29" t="s">
        <v>53</v>
      </c>
      <c r="D21" s="27" t="s">
        <v>43</v>
      </c>
      <c r="E21" s="10" t="s">
        <v>52</v>
      </c>
      <c r="F21" s="30">
        <f>VLOOKUP(E21,Data!$I$21:$J$30,2)</f>
        <v>2</v>
      </c>
      <c r="G21" s="23"/>
      <c r="H21" s="23"/>
      <c r="I21" s="30"/>
      <c r="J21" s="42">
        <f>Workouts[[#This Row],[Body za Umiestnenie]]+Workouts[[#This Row],[Body Účasť]]</f>
        <v>2</v>
      </c>
      <c r="K21" s="10"/>
      <c r="N21" s="33" t="s">
        <v>49</v>
      </c>
      <c r="O21" s="67">
        <v>20</v>
      </c>
      <c r="P21"/>
    </row>
    <row r="22" spans="2:16" ht="17.399999999999999" x14ac:dyDescent="0.3">
      <c r="B22" s="40">
        <v>45543</v>
      </c>
      <c r="C22" s="29" t="s">
        <v>53</v>
      </c>
      <c r="D22" s="27" t="s">
        <v>45</v>
      </c>
      <c r="E22" s="10" t="s">
        <v>52</v>
      </c>
      <c r="F22" s="30">
        <f>VLOOKUP(E22,Data!$I$21:$J$30,2)</f>
        <v>2</v>
      </c>
      <c r="G22" s="23"/>
      <c r="H22" s="23"/>
      <c r="I22" s="30"/>
      <c r="J22" s="42">
        <f>Workouts[[#This Row],[Body za Umiestnenie]]+Workouts[[#This Row],[Body Účasť]]</f>
        <v>2</v>
      </c>
      <c r="K22" s="10"/>
      <c r="N22" s="33" t="s">
        <v>66</v>
      </c>
      <c r="O22" s="67">
        <v>19</v>
      </c>
      <c r="P22"/>
    </row>
    <row r="23" spans="2:16" ht="17.399999999999999" x14ac:dyDescent="0.3">
      <c r="B23" s="40">
        <v>45543</v>
      </c>
      <c r="C23" s="29" t="s">
        <v>53</v>
      </c>
      <c r="D23" s="27" t="s">
        <v>46</v>
      </c>
      <c r="E23" s="10" t="s">
        <v>52</v>
      </c>
      <c r="F23" s="30">
        <f>VLOOKUP(E23,Data!$I$21:$J$30,2)</f>
        <v>2</v>
      </c>
      <c r="G23" s="23"/>
      <c r="H23" s="23"/>
      <c r="I23" s="30"/>
      <c r="J23" s="42">
        <f>Workouts[[#This Row],[Body za Umiestnenie]]+Workouts[[#This Row],[Body Účasť]]</f>
        <v>2</v>
      </c>
      <c r="K23" s="10"/>
      <c r="N23" s="33" t="s">
        <v>71</v>
      </c>
      <c r="O23" s="67">
        <v>18</v>
      </c>
      <c r="P23"/>
    </row>
    <row r="24" spans="2:16" ht="17.399999999999999" x14ac:dyDescent="0.3">
      <c r="B24" s="40">
        <v>45543</v>
      </c>
      <c r="C24" s="29" t="s">
        <v>53</v>
      </c>
      <c r="D24" s="27" t="s">
        <v>47</v>
      </c>
      <c r="E24" s="10" t="s">
        <v>52</v>
      </c>
      <c r="F24" s="30">
        <f>VLOOKUP(E24,Data!$I$21:$J$30,2)</f>
        <v>2</v>
      </c>
      <c r="G24" s="23"/>
      <c r="H24" s="23"/>
      <c r="I24" s="30"/>
      <c r="J24" s="42">
        <f>Workouts[[#This Row],[Body za Umiestnenie]]+Workouts[[#This Row],[Body Účasť]]</f>
        <v>2</v>
      </c>
      <c r="K24" s="10"/>
      <c r="N24" s="33" t="s">
        <v>72</v>
      </c>
      <c r="O24" s="67">
        <v>17</v>
      </c>
      <c r="P24"/>
    </row>
    <row r="25" spans="2:16" ht="17.399999999999999" x14ac:dyDescent="0.3">
      <c r="B25" s="40">
        <v>45543</v>
      </c>
      <c r="C25" s="29" t="s">
        <v>53</v>
      </c>
      <c r="D25" s="27" t="s">
        <v>48</v>
      </c>
      <c r="E25" s="10" t="s">
        <v>52</v>
      </c>
      <c r="F25" s="30">
        <f>VLOOKUP(E25,Data!$I$21:$J$30,2)</f>
        <v>2</v>
      </c>
      <c r="G25" s="23"/>
      <c r="H25" s="23"/>
      <c r="I25" s="30"/>
      <c r="J25" s="42">
        <f>Workouts[[#This Row],[Body za Umiestnenie]]+Workouts[[#This Row],[Body Účasť]]</f>
        <v>2</v>
      </c>
      <c r="K25" s="10"/>
      <c r="N25" s="33" t="s">
        <v>42</v>
      </c>
      <c r="O25" s="67">
        <v>15</v>
      </c>
      <c r="P25"/>
    </row>
    <row r="26" spans="2:16" ht="17.399999999999999" x14ac:dyDescent="0.3">
      <c r="B26" s="40">
        <v>45543</v>
      </c>
      <c r="C26" s="29" t="s">
        <v>53</v>
      </c>
      <c r="D26" s="27" t="s">
        <v>49</v>
      </c>
      <c r="E26" s="10" t="s">
        <v>52</v>
      </c>
      <c r="F26" s="30">
        <f>VLOOKUP(E26,Data!$I$21:$J$30,2)</f>
        <v>2</v>
      </c>
      <c r="G26" s="23"/>
      <c r="H26" s="23"/>
      <c r="I26" s="30"/>
      <c r="J26" s="42">
        <f>Workouts[[#This Row],[Body za Umiestnenie]]+Workouts[[#This Row],[Body Účasť]]</f>
        <v>2</v>
      </c>
      <c r="K26" s="10"/>
      <c r="N26" s="33" t="s">
        <v>73</v>
      </c>
      <c r="O26" s="67">
        <v>14</v>
      </c>
    </row>
    <row r="27" spans="2:16" ht="17.399999999999999" x14ac:dyDescent="0.3">
      <c r="B27" s="40">
        <v>45546</v>
      </c>
      <c r="C27" s="29" t="s">
        <v>54</v>
      </c>
      <c r="D27" s="27" t="s">
        <v>5</v>
      </c>
      <c r="E27" s="10" t="s">
        <v>20</v>
      </c>
      <c r="F27" s="30">
        <f>VLOOKUP(E27,Data!$I$21:$J$30,2)</f>
        <v>2</v>
      </c>
      <c r="G27" s="23">
        <v>3</v>
      </c>
      <c r="H27" s="23"/>
      <c r="I27" s="30">
        <v>2</v>
      </c>
      <c r="J27" s="42">
        <f>Workouts[[#This Row],[Body za Umiestnenie]]+Workouts[[#This Row],[Body Účasť]]</f>
        <v>4</v>
      </c>
      <c r="K27" s="10"/>
      <c r="N27" s="33" t="s">
        <v>59</v>
      </c>
      <c r="O27" s="67">
        <v>12</v>
      </c>
    </row>
    <row r="28" spans="2:16" ht="17.399999999999999" x14ac:dyDescent="0.3">
      <c r="B28" s="40">
        <v>45546</v>
      </c>
      <c r="C28" s="29" t="s">
        <v>54</v>
      </c>
      <c r="D28" s="27" t="s">
        <v>50</v>
      </c>
      <c r="E28" s="10" t="s">
        <v>20</v>
      </c>
      <c r="F28" s="30">
        <f>VLOOKUP(E28,Data!$I$21:$J$30,2)</f>
        <v>2</v>
      </c>
      <c r="G28" s="23">
        <v>19</v>
      </c>
      <c r="H28" s="23"/>
      <c r="I28" s="30"/>
      <c r="J28" s="42">
        <f>Workouts[[#This Row],[Body za Umiestnenie]]+Workouts[[#This Row],[Body Účasť]]</f>
        <v>2</v>
      </c>
      <c r="K28" s="10"/>
      <c r="N28" s="33" t="s">
        <v>43</v>
      </c>
      <c r="O28" s="67">
        <v>11</v>
      </c>
    </row>
    <row r="29" spans="2:16" ht="17.399999999999999" x14ac:dyDescent="0.3">
      <c r="B29" s="40">
        <v>45546</v>
      </c>
      <c r="C29" s="29" t="s">
        <v>54</v>
      </c>
      <c r="D29" s="27" t="s">
        <v>70</v>
      </c>
      <c r="E29" s="10" t="s">
        <v>20</v>
      </c>
      <c r="F29" s="30">
        <f>VLOOKUP(E29,Data!$I$21:$J$30,2)</f>
        <v>2</v>
      </c>
      <c r="G29" s="23">
        <v>12</v>
      </c>
      <c r="H29" s="23"/>
      <c r="I29" s="30"/>
      <c r="J29" s="42">
        <f>Workouts[[#This Row],[Body za Umiestnenie]]+Workouts[[#This Row],[Body Účasť]]</f>
        <v>2</v>
      </c>
      <c r="K29" s="10" t="s">
        <v>56</v>
      </c>
      <c r="N29" s="33" t="s">
        <v>76</v>
      </c>
      <c r="O29" s="67">
        <v>11</v>
      </c>
    </row>
    <row r="30" spans="2:16" ht="17.399999999999999" x14ac:dyDescent="0.3">
      <c r="B30" s="40">
        <v>45549</v>
      </c>
      <c r="C30" s="29" t="s">
        <v>58</v>
      </c>
      <c r="D30" s="27" t="s">
        <v>39</v>
      </c>
      <c r="E30" s="10" t="s">
        <v>17</v>
      </c>
      <c r="F30" s="30">
        <f>VLOOKUP(E30,Data!$I$21:$J$30,2)</f>
        <v>4</v>
      </c>
      <c r="G30" s="23">
        <v>5</v>
      </c>
      <c r="H30" s="23"/>
      <c r="I30" s="30">
        <v>2</v>
      </c>
      <c r="J30" s="42">
        <f>Workouts[[#This Row],[Body za Umiestnenie]]+Workouts[[#This Row],[Body Účasť]]</f>
        <v>6</v>
      </c>
      <c r="K30" s="10"/>
      <c r="N30" s="33" t="s">
        <v>77</v>
      </c>
      <c r="O30" s="67">
        <v>11</v>
      </c>
    </row>
    <row r="31" spans="2:16" ht="17.399999999999999" x14ac:dyDescent="0.3">
      <c r="B31" s="40">
        <v>45555</v>
      </c>
      <c r="C31" s="29" t="s">
        <v>16</v>
      </c>
      <c r="D31" s="27" t="s">
        <v>5</v>
      </c>
      <c r="E31" s="10" t="s">
        <v>16</v>
      </c>
      <c r="F31" s="30">
        <f>VLOOKUP(E31,Data!$I$21:$J$30,2)</f>
        <v>8</v>
      </c>
      <c r="G31" s="23">
        <v>6</v>
      </c>
      <c r="H31" s="23"/>
      <c r="I31" s="30">
        <v>6</v>
      </c>
      <c r="J31" s="42">
        <f>Workouts[[#This Row],[Body za Umiestnenie]]+Workouts[[#This Row],[Body Účasť]]</f>
        <v>14</v>
      </c>
      <c r="K31" s="10"/>
      <c r="N31" s="33" t="s">
        <v>74</v>
      </c>
      <c r="O31" s="67">
        <v>11</v>
      </c>
    </row>
    <row r="32" spans="2:16" ht="17.399999999999999" x14ac:dyDescent="0.3">
      <c r="B32" s="40">
        <v>45555</v>
      </c>
      <c r="C32" s="29" t="s">
        <v>16</v>
      </c>
      <c r="D32" s="27" t="s">
        <v>39</v>
      </c>
      <c r="E32" s="10" t="s">
        <v>16</v>
      </c>
      <c r="F32" s="30">
        <f>VLOOKUP(E32,Data!$I$21:$J$30,2)</f>
        <v>8</v>
      </c>
      <c r="G32" s="23">
        <v>5</v>
      </c>
      <c r="H32" s="23"/>
      <c r="I32" s="30">
        <v>6</v>
      </c>
      <c r="J32" s="42">
        <f>Workouts[[#This Row],[Body za Umiestnenie]]+Workouts[[#This Row],[Body Účasť]]</f>
        <v>14</v>
      </c>
      <c r="K32" s="10"/>
      <c r="N32" s="33" t="s">
        <v>83</v>
      </c>
      <c r="O32" s="67">
        <v>9</v>
      </c>
    </row>
    <row r="33" spans="2:15" ht="17.399999999999999" x14ac:dyDescent="0.3">
      <c r="B33" s="40">
        <v>45555</v>
      </c>
      <c r="C33" s="29" t="s">
        <v>16</v>
      </c>
      <c r="D33" s="27" t="s">
        <v>70</v>
      </c>
      <c r="E33" s="10" t="s">
        <v>16</v>
      </c>
      <c r="F33" s="30">
        <f>VLOOKUP(E33,Data!$I$21:$J$30,2)</f>
        <v>8</v>
      </c>
      <c r="G33" s="23">
        <v>9</v>
      </c>
      <c r="H33" s="23"/>
      <c r="I33" s="30"/>
      <c r="J33" s="42">
        <f>Workouts[[#This Row],[Body za Umiestnenie]]+Workouts[[#This Row],[Body Účasť]]</f>
        <v>8</v>
      </c>
      <c r="K33" s="10"/>
      <c r="N33" s="33" t="s">
        <v>87</v>
      </c>
      <c r="O33" s="67">
        <v>8</v>
      </c>
    </row>
    <row r="34" spans="2:15" ht="17.399999999999999" x14ac:dyDescent="0.3">
      <c r="B34" s="40">
        <v>45555</v>
      </c>
      <c r="C34" s="29" t="s">
        <v>16</v>
      </c>
      <c r="D34" s="27" t="s">
        <v>50</v>
      </c>
      <c r="E34" s="10" t="s">
        <v>16</v>
      </c>
      <c r="F34" s="30">
        <f>VLOOKUP(E34,Data!$I$21:$J$30,2)</f>
        <v>8</v>
      </c>
      <c r="G34" s="23">
        <v>13</v>
      </c>
      <c r="H34" s="23"/>
      <c r="I34" s="30"/>
      <c r="J34" s="42">
        <f>Workouts[[#This Row],[Body za Umiestnenie]]+Workouts[[#This Row],[Body Účasť]]</f>
        <v>8</v>
      </c>
      <c r="K34" s="10"/>
      <c r="N34" s="33" t="s">
        <v>60</v>
      </c>
      <c r="O34" s="67">
        <v>8</v>
      </c>
    </row>
    <row r="35" spans="2:15" ht="17.399999999999999" x14ac:dyDescent="0.3">
      <c r="B35" s="40">
        <v>45555</v>
      </c>
      <c r="C35" s="29" t="s">
        <v>16</v>
      </c>
      <c r="D35" s="27" t="s">
        <v>46</v>
      </c>
      <c r="E35" s="10" t="s">
        <v>16</v>
      </c>
      <c r="F35" s="30">
        <f>VLOOKUP(E35,Data!$I$21:$J$30,2)</f>
        <v>8</v>
      </c>
      <c r="G35" s="23">
        <v>3</v>
      </c>
      <c r="H35" s="23"/>
      <c r="I35" s="30">
        <v>10</v>
      </c>
      <c r="J35" s="42">
        <f>Workouts[[#This Row],[Body za Umiestnenie]]+Workouts[[#This Row],[Body Účasť]]</f>
        <v>18</v>
      </c>
      <c r="K35" s="10"/>
      <c r="N35" s="33" t="s">
        <v>44</v>
      </c>
      <c r="O35" s="67">
        <v>7</v>
      </c>
    </row>
    <row r="36" spans="2:15" ht="17.399999999999999" x14ac:dyDescent="0.3">
      <c r="B36" s="40">
        <v>45555</v>
      </c>
      <c r="C36" s="29" t="s">
        <v>16</v>
      </c>
      <c r="D36" s="27" t="s">
        <v>45</v>
      </c>
      <c r="E36" s="10" t="s">
        <v>16</v>
      </c>
      <c r="F36" s="30">
        <f>VLOOKUP(E36,Data!$I$21:$J$30,2)</f>
        <v>8</v>
      </c>
      <c r="G36" s="23">
        <v>7</v>
      </c>
      <c r="H36" s="23"/>
      <c r="I36" s="30">
        <v>6</v>
      </c>
      <c r="J36" s="42">
        <f>Workouts[[#This Row],[Body za Umiestnenie]]+Workouts[[#This Row],[Body Účasť]]</f>
        <v>14</v>
      </c>
      <c r="K36" s="10"/>
      <c r="N36" s="33" t="s">
        <v>82</v>
      </c>
      <c r="O36" s="67">
        <v>7</v>
      </c>
    </row>
    <row r="37" spans="2:15" ht="17.399999999999999" x14ac:dyDescent="0.3">
      <c r="B37" s="40">
        <v>45555</v>
      </c>
      <c r="C37" s="29" t="s">
        <v>16</v>
      </c>
      <c r="D37" s="27" t="s">
        <v>41</v>
      </c>
      <c r="E37" s="10" t="s">
        <v>16</v>
      </c>
      <c r="F37" s="30">
        <f>VLOOKUP(E37,Data!$I$21:$J$30,2)</f>
        <v>8</v>
      </c>
      <c r="G37" s="23">
        <v>4</v>
      </c>
      <c r="H37" s="23"/>
      <c r="I37" s="30">
        <v>6</v>
      </c>
      <c r="J37" s="42">
        <f>Workouts[[#This Row],[Body za Umiestnenie]]+Workouts[[#This Row],[Body Účasť]]</f>
        <v>14</v>
      </c>
      <c r="K37" s="10"/>
      <c r="N37" s="33" t="s">
        <v>81</v>
      </c>
      <c r="O37" s="67">
        <v>7</v>
      </c>
    </row>
    <row r="38" spans="2:15" ht="17.399999999999999" x14ac:dyDescent="0.3">
      <c r="B38" s="40">
        <v>45563</v>
      </c>
      <c r="C38" s="29" t="s">
        <v>55</v>
      </c>
      <c r="D38" s="27" t="s">
        <v>5</v>
      </c>
      <c r="E38" s="10" t="s">
        <v>19</v>
      </c>
      <c r="F38" s="30">
        <f>VLOOKUP(E38,Data!$I$21:$J$30,2)</f>
        <v>2</v>
      </c>
      <c r="G38" s="23">
        <v>8</v>
      </c>
      <c r="H38" s="23"/>
      <c r="I38" s="30">
        <v>1</v>
      </c>
      <c r="J38" s="42">
        <f>Workouts[[#This Row],[Body za Umiestnenie]]+Workouts[[#This Row],[Body Účasť]]</f>
        <v>3</v>
      </c>
      <c r="K38" s="10"/>
      <c r="N38" s="33" t="s">
        <v>89</v>
      </c>
      <c r="O38" s="67">
        <v>7</v>
      </c>
    </row>
    <row r="39" spans="2:15" ht="17.399999999999999" x14ac:dyDescent="0.3">
      <c r="B39" s="40">
        <v>45563</v>
      </c>
      <c r="C39" s="29" t="s">
        <v>55</v>
      </c>
      <c r="D39" s="27" t="s">
        <v>50</v>
      </c>
      <c r="E39" s="10" t="s">
        <v>19</v>
      </c>
      <c r="F39" s="30">
        <f>VLOOKUP(E39,Data!$I$21:$J$30,2)</f>
        <v>2</v>
      </c>
      <c r="G39" s="23">
        <v>33</v>
      </c>
      <c r="H39" s="23"/>
      <c r="I39" s="30"/>
      <c r="J39" s="42">
        <f>Workouts[[#This Row],[Body za Umiestnenie]]+Workouts[[#This Row],[Body Účasť]]</f>
        <v>2</v>
      </c>
      <c r="K39" s="10"/>
      <c r="N39" s="33" t="s">
        <v>40</v>
      </c>
      <c r="O39" s="67">
        <v>7</v>
      </c>
    </row>
    <row r="40" spans="2:15" ht="17.399999999999999" x14ac:dyDescent="0.3">
      <c r="B40" s="40">
        <v>45563</v>
      </c>
      <c r="C40" s="29" t="s">
        <v>55</v>
      </c>
      <c r="D40" s="27" t="s">
        <v>70</v>
      </c>
      <c r="E40" s="10" t="s">
        <v>19</v>
      </c>
      <c r="F40" s="30">
        <f>VLOOKUP(E40,Data!$I$21:$J$30,2)</f>
        <v>2</v>
      </c>
      <c r="G40" s="23">
        <v>27</v>
      </c>
      <c r="H40" s="23"/>
      <c r="I40" s="30"/>
      <c r="J40" s="42">
        <f>Workouts[[#This Row],[Body za Umiestnenie]]+Workouts[[#This Row],[Body Účasť]]</f>
        <v>2</v>
      </c>
      <c r="K40" s="10"/>
      <c r="N40" s="33" t="s">
        <v>79</v>
      </c>
      <c r="O40" s="67">
        <v>7</v>
      </c>
    </row>
    <row r="41" spans="2:15" ht="17.399999999999999" x14ac:dyDescent="0.3">
      <c r="B41" s="40">
        <v>45564</v>
      </c>
      <c r="C41" s="29" t="s">
        <v>58</v>
      </c>
      <c r="D41" s="27" t="s">
        <v>45</v>
      </c>
      <c r="E41" s="10" t="s">
        <v>18</v>
      </c>
      <c r="F41" s="30">
        <f>VLOOKUP(E41,Data!$I$21:$J$30,2)</f>
        <v>2</v>
      </c>
      <c r="G41" s="23">
        <v>1</v>
      </c>
      <c r="H41" s="23">
        <v>3</v>
      </c>
      <c r="I41" s="30">
        <f>H41-G41-1</f>
        <v>1</v>
      </c>
      <c r="J41" s="42">
        <f>Workouts[[#This Row],[Body za Umiestnenie]]+Workouts[[#This Row],[Body Účasť]]</f>
        <v>3</v>
      </c>
      <c r="K41" s="10"/>
      <c r="N41" s="33" t="s">
        <v>84</v>
      </c>
      <c r="O41" s="67">
        <v>6</v>
      </c>
    </row>
    <row r="42" spans="2:15" ht="17.399999999999999" x14ac:dyDescent="0.3">
      <c r="B42" s="40">
        <v>45564</v>
      </c>
      <c r="C42" s="29" t="s">
        <v>58</v>
      </c>
      <c r="D42" s="27" t="s">
        <v>46</v>
      </c>
      <c r="E42" s="10" t="s">
        <v>18</v>
      </c>
      <c r="F42" s="30">
        <f>VLOOKUP(E42,Data!$I$21:$J$30,2)</f>
        <v>2</v>
      </c>
      <c r="G42" s="23">
        <v>2</v>
      </c>
      <c r="H42" s="23">
        <v>3</v>
      </c>
      <c r="I42" s="30"/>
      <c r="J42" s="42">
        <f>Workouts[[#This Row],[Body za Umiestnenie]]+Workouts[[#This Row],[Body Účasť]]</f>
        <v>2</v>
      </c>
      <c r="K42" s="10"/>
      <c r="N42" s="33" t="s">
        <v>80</v>
      </c>
      <c r="O42" s="67">
        <v>6</v>
      </c>
    </row>
    <row r="43" spans="2:15" ht="17.399999999999999" x14ac:dyDescent="0.3">
      <c r="B43" s="40">
        <v>45564</v>
      </c>
      <c r="C43" s="29" t="s">
        <v>58</v>
      </c>
      <c r="D43" s="27" t="s">
        <v>74</v>
      </c>
      <c r="E43" s="10" t="s">
        <v>18</v>
      </c>
      <c r="F43" s="30">
        <f>VLOOKUP(E43,Data!$I$21:$J$30,2)</f>
        <v>2</v>
      </c>
      <c r="G43" s="23">
        <v>3</v>
      </c>
      <c r="H43" s="23">
        <v>3</v>
      </c>
      <c r="I43" s="30"/>
      <c r="J43" s="42">
        <f>Workouts[[#This Row],[Body za Umiestnenie]]+Workouts[[#This Row],[Body Účasť]]</f>
        <v>2</v>
      </c>
      <c r="K43" s="10"/>
      <c r="N43" s="33" t="s">
        <v>100</v>
      </c>
      <c r="O43" s="67">
        <v>5</v>
      </c>
    </row>
    <row r="44" spans="2:15" ht="17.399999999999999" x14ac:dyDescent="0.3">
      <c r="B44" s="40">
        <v>45564</v>
      </c>
      <c r="C44" s="29" t="s">
        <v>58</v>
      </c>
      <c r="D44" s="27" t="s">
        <v>59</v>
      </c>
      <c r="E44" s="10" t="s">
        <v>18</v>
      </c>
      <c r="F44" s="30">
        <f>VLOOKUP(E44,Data!$I$21:$J$30,2)</f>
        <v>2</v>
      </c>
      <c r="G44" s="23">
        <v>1</v>
      </c>
      <c r="H44" s="23">
        <v>3</v>
      </c>
      <c r="I44" s="30">
        <f>H44-G44-1</f>
        <v>1</v>
      </c>
      <c r="J44" s="42">
        <f>Workouts[[#This Row],[Body za Umiestnenie]]+Workouts[[#This Row],[Body Účasť]]</f>
        <v>3</v>
      </c>
      <c r="K44" s="10"/>
      <c r="N44" s="33" t="s">
        <v>91</v>
      </c>
      <c r="O44" s="67">
        <v>5</v>
      </c>
    </row>
    <row r="45" spans="2:15" ht="17.399999999999999" x14ac:dyDescent="0.3">
      <c r="B45" s="40">
        <v>45564</v>
      </c>
      <c r="C45" s="29" t="s">
        <v>58</v>
      </c>
      <c r="D45" s="27" t="s">
        <v>47</v>
      </c>
      <c r="E45" s="10" t="s">
        <v>18</v>
      </c>
      <c r="F45" s="30">
        <f>VLOOKUP(E45,Data!$I$21:$J$30,2)</f>
        <v>2</v>
      </c>
      <c r="G45" s="23">
        <v>2</v>
      </c>
      <c r="H45" s="23">
        <v>3</v>
      </c>
      <c r="I45" s="30"/>
      <c r="J45" s="42">
        <f>Workouts[[#This Row],[Body za Umiestnenie]]+Workouts[[#This Row],[Body Účasť]]</f>
        <v>2</v>
      </c>
      <c r="K45" s="10"/>
      <c r="N45" s="33" t="s">
        <v>101</v>
      </c>
      <c r="O45" s="67">
        <v>5</v>
      </c>
    </row>
    <row r="46" spans="2:15" ht="17.399999999999999" x14ac:dyDescent="0.3">
      <c r="B46" s="40">
        <v>45564</v>
      </c>
      <c r="C46" s="29" t="s">
        <v>58</v>
      </c>
      <c r="D46" s="27" t="s">
        <v>71</v>
      </c>
      <c r="E46" s="10" t="s">
        <v>18</v>
      </c>
      <c r="F46" s="30">
        <f>VLOOKUP(E46,Data!$I$21:$J$30,2)</f>
        <v>2</v>
      </c>
      <c r="G46" s="23">
        <v>3</v>
      </c>
      <c r="H46" s="23">
        <v>3</v>
      </c>
      <c r="I46" s="30"/>
      <c r="J46" s="42">
        <f>Workouts[[#This Row],[Body za Umiestnenie]]+Workouts[[#This Row],[Body Účasť]]</f>
        <v>2</v>
      </c>
      <c r="K46" s="10"/>
      <c r="N46" s="33" t="s">
        <v>99</v>
      </c>
      <c r="O46" s="67">
        <v>4</v>
      </c>
    </row>
    <row r="47" spans="2:15" ht="17.399999999999999" x14ac:dyDescent="0.3">
      <c r="B47" s="40">
        <v>45564</v>
      </c>
      <c r="C47" s="29" t="s">
        <v>58</v>
      </c>
      <c r="D47" s="27" t="s">
        <v>41</v>
      </c>
      <c r="E47" s="10" t="s">
        <v>18</v>
      </c>
      <c r="F47" s="30">
        <f>VLOOKUP(E47,Data!$I$21:$J$30,2)</f>
        <v>2</v>
      </c>
      <c r="G47" s="23">
        <v>1</v>
      </c>
      <c r="H47" s="23">
        <v>8</v>
      </c>
      <c r="I47" s="30">
        <f t="shared" ref="I47:I52" si="0">H47-G47-1</f>
        <v>6</v>
      </c>
      <c r="J47" s="42">
        <f>Workouts[[#This Row],[Body za Umiestnenie]]+Workouts[[#This Row],[Body Účasť]]</f>
        <v>8</v>
      </c>
      <c r="K47" s="10"/>
      <c r="N47" s="33" t="s">
        <v>68</v>
      </c>
      <c r="O47" s="67">
        <v>4</v>
      </c>
    </row>
    <row r="48" spans="2:15" ht="17.399999999999999" x14ac:dyDescent="0.3">
      <c r="B48" s="40">
        <v>45564</v>
      </c>
      <c r="C48" s="29" t="s">
        <v>58</v>
      </c>
      <c r="D48" s="27" t="s">
        <v>39</v>
      </c>
      <c r="E48" s="10" t="s">
        <v>18</v>
      </c>
      <c r="F48" s="30">
        <f>VLOOKUP(E48,Data!$I$21:$J$30,2)</f>
        <v>2</v>
      </c>
      <c r="G48" s="23">
        <v>2</v>
      </c>
      <c r="H48" s="23">
        <v>8</v>
      </c>
      <c r="I48" s="30">
        <f t="shared" si="0"/>
        <v>5</v>
      </c>
      <c r="J48" s="42">
        <f>Workouts[[#This Row],[Body za Umiestnenie]]+Workouts[[#This Row],[Body Účasť]]</f>
        <v>7</v>
      </c>
      <c r="K48" s="10"/>
      <c r="N48" s="33" t="s">
        <v>90</v>
      </c>
      <c r="O48" s="67">
        <v>4</v>
      </c>
    </row>
    <row r="49" spans="2:15" ht="17.399999999999999" x14ac:dyDescent="0.3">
      <c r="B49" s="40">
        <v>45564</v>
      </c>
      <c r="C49" s="29" t="s">
        <v>58</v>
      </c>
      <c r="D49" s="27" t="s">
        <v>75</v>
      </c>
      <c r="E49" s="10" t="s">
        <v>18</v>
      </c>
      <c r="F49" s="30">
        <f>VLOOKUP(E49,Data!$I$21:$J$30,2)</f>
        <v>2</v>
      </c>
      <c r="G49" s="23">
        <v>3</v>
      </c>
      <c r="H49" s="23">
        <v>8</v>
      </c>
      <c r="I49" s="30">
        <f t="shared" si="0"/>
        <v>4</v>
      </c>
      <c r="J49" s="42">
        <f>Workouts[[#This Row],[Body za Umiestnenie]]+Workouts[[#This Row],[Body Účasť]]</f>
        <v>6</v>
      </c>
      <c r="K49" s="10"/>
      <c r="N49" s="33" t="s">
        <v>78</v>
      </c>
      <c r="O49" s="67">
        <v>4</v>
      </c>
    </row>
    <row r="50" spans="2:15" ht="17.399999999999999" x14ac:dyDescent="0.3">
      <c r="B50" s="40">
        <v>45564</v>
      </c>
      <c r="C50" s="29" t="s">
        <v>58</v>
      </c>
      <c r="D50" s="27" t="s">
        <v>73</v>
      </c>
      <c r="E50" s="10" t="s">
        <v>18</v>
      </c>
      <c r="F50" s="30">
        <f>VLOOKUP(E50,Data!$I$21:$J$30,2)</f>
        <v>2</v>
      </c>
      <c r="G50" s="23">
        <v>4</v>
      </c>
      <c r="H50" s="23">
        <v>8</v>
      </c>
      <c r="I50" s="30">
        <f t="shared" si="0"/>
        <v>3</v>
      </c>
      <c r="J50" s="42">
        <f>Workouts[[#This Row],[Body za Umiestnenie]]+Workouts[[#This Row],[Body Účasť]]</f>
        <v>5</v>
      </c>
      <c r="K50" s="10"/>
      <c r="N50" s="33" t="s">
        <v>94</v>
      </c>
      <c r="O50" s="67">
        <v>3</v>
      </c>
    </row>
    <row r="51" spans="2:15" ht="17.399999999999999" x14ac:dyDescent="0.3">
      <c r="B51" s="40">
        <v>45564</v>
      </c>
      <c r="C51" s="29" t="s">
        <v>58</v>
      </c>
      <c r="D51" s="27" t="s">
        <v>48</v>
      </c>
      <c r="E51" s="10" t="s">
        <v>18</v>
      </c>
      <c r="F51" s="30">
        <f>VLOOKUP(E51,Data!$I$21:$J$30,2)</f>
        <v>2</v>
      </c>
      <c r="G51" s="23">
        <v>5</v>
      </c>
      <c r="H51" s="23">
        <v>8</v>
      </c>
      <c r="I51" s="30">
        <f t="shared" si="0"/>
        <v>2</v>
      </c>
      <c r="J51" s="42">
        <f>Workouts[[#This Row],[Body za Umiestnenie]]+Workouts[[#This Row],[Body Účasť]]</f>
        <v>4</v>
      </c>
      <c r="K51" s="10"/>
      <c r="N51" s="33" t="s">
        <v>67</v>
      </c>
      <c r="O51" s="67">
        <v>3</v>
      </c>
    </row>
    <row r="52" spans="2:15" ht="17.399999999999999" x14ac:dyDescent="0.3">
      <c r="B52" s="40">
        <v>45564</v>
      </c>
      <c r="C52" s="29" t="s">
        <v>58</v>
      </c>
      <c r="D52" s="27" t="s">
        <v>49</v>
      </c>
      <c r="E52" s="10" t="s">
        <v>18</v>
      </c>
      <c r="F52" s="30">
        <f>VLOOKUP(E52,Data!$I$21:$J$30,2)</f>
        <v>2</v>
      </c>
      <c r="G52" s="23">
        <v>6</v>
      </c>
      <c r="H52" s="23">
        <v>8</v>
      </c>
      <c r="I52" s="30">
        <f t="shared" si="0"/>
        <v>1</v>
      </c>
      <c r="J52" s="42">
        <f>Workouts[[#This Row],[Body za Umiestnenie]]+Workouts[[#This Row],[Body Účasť]]</f>
        <v>3</v>
      </c>
      <c r="K52" s="10"/>
      <c r="N52" s="33" t="s">
        <v>85</v>
      </c>
      <c r="O52" s="67">
        <v>2</v>
      </c>
    </row>
    <row r="53" spans="2:15" ht="17.399999999999999" x14ac:dyDescent="0.3">
      <c r="B53" s="40">
        <v>45564</v>
      </c>
      <c r="C53" s="29" t="s">
        <v>58</v>
      </c>
      <c r="D53" s="27" t="s">
        <v>40</v>
      </c>
      <c r="E53" s="10" t="s">
        <v>18</v>
      </c>
      <c r="F53" s="30">
        <f>VLOOKUP(E53,Data!$I$21:$J$30,2)</f>
        <v>2</v>
      </c>
      <c r="G53" s="23">
        <v>7</v>
      </c>
      <c r="H53" s="23">
        <v>8</v>
      </c>
      <c r="I53" s="30"/>
      <c r="J53" s="42">
        <f>Workouts[[#This Row],[Body za Umiestnenie]]+Workouts[[#This Row],[Body Účasť]]</f>
        <v>2</v>
      </c>
      <c r="K53" s="10"/>
      <c r="N53" s="33" t="s">
        <v>98</v>
      </c>
      <c r="O53" s="67">
        <v>2</v>
      </c>
    </row>
    <row r="54" spans="2:15" ht="17.399999999999999" x14ac:dyDescent="0.3">
      <c r="B54" s="40">
        <v>45564</v>
      </c>
      <c r="C54" s="29" t="s">
        <v>58</v>
      </c>
      <c r="D54" s="27" t="s">
        <v>60</v>
      </c>
      <c r="E54" s="10" t="s">
        <v>18</v>
      </c>
      <c r="F54" s="30">
        <f>VLOOKUP(E54,Data!$I$21:$J$30,2)</f>
        <v>2</v>
      </c>
      <c r="G54" s="23">
        <v>8</v>
      </c>
      <c r="H54" s="23">
        <v>8</v>
      </c>
      <c r="I54" s="30"/>
      <c r="J54" s="42">
        <f>Workouts[[#This Row],[Body za Umiestnenie]]+Workouts[[#This Row],[Body Účasť]]</f>
        <v>2</v>
      </c>
      <c r="K54" s="10"/>
      <c r="N54" s="33" t="s">
        <v>93</v>
      </c>
      <c r="O54" s="67">
        <v>2</v>
      </c>
    </row>
    <row r="55" spans="2:15" ht="17.399999999999999" x14ac:dyDescent="0.3">
      <c r="B55" s="40">
        <v>45577</v>
      </c>
      <c r="C55" s="29" t="s">
        <v>69</v>
      </c>
      <c r="D55" s="27" t="s">
        <v>70</v>
      </c>
      <c r="E55" s="10" t="s">
        <v>20</v>
      </c>
      <c r="F55" s="30">
        <f>VLOOKUP(E55,Data!$I$21:$J$30,2)</f>
        <v>2</v>
      </c>
      <c r="G55" s="23"/>
      <c r="H55" s="23"/>
      <c r="I55" s="30"/>
      <c r="J55" s="42">
        <f>Workouts[[#This Row],[Body za Umiestnenie]]+Workouts[[#This Row],[Body Účasť]]</f>
        <v>2</v>
      </c>
      <c r="K55" s="10"/>
      <c r="N55" s="33" t="s">
        <v>92</v>
      </c>
      <c r="O55" s="67">
        <v>2</v>
      </c>
    </row>
    <row r="56" spans="2:15" ht="17.399999999999999" x14ac:dyDescent="0.3">
      <c r="B56" s="40">
        <v>45577</v>
      </c>
      <c r="C56" s="29" t="s">
        <v>69</v>
      </c>
      <c r="D56" s="27" t="s">
        <v>50</v>
      </c>
      <c r="E56" s="10" t="s">
        <v>19</v>
      </c>
      <c r="F56" s="30">
        <f>VLOOKUP(E56,Data!$I$21:$J$30,2)</f>
        <v>2</v>
      </c>
      <c r="G56" s="23"/>
      <c r="H56" s="23"/>
      <c r="I56" s="30"/>
      <c r="J56" s="42">
        <f>Workouts[[#This Row],[Body za Umiestnenie]]+Workouts[[#This Row],[Body Účasť]]</f>
        <v>2</v>
      </c>
      <c r="K56" s="10"/>
      <c r="N56" s="33" t="s">
        <v>88</v>
      </c>
      <c r="O56" s="67">
        <v>2</v>
      </c>
    </row>
    <row r="57" spans="2:15" ht="17.399999999999999" x14ac:dyDescent="0.3">
      <c r="B57" s="40">
        <v>45578</v>
      </c>
      <c r="C57" s="29" t="s">
        <v>69</v>
      </c>
      <c r="D57" s="27" t="s">
        <v>71</v>
      </c>
      <c r="E57" s="10" t="s">
        <v>20</v>
      </c>
      <c r="F57" s="30">
        <f>VLOOKUP(E57,Data!$I$21:$J$30,2)</f>
        <v>2</v>
      </c>
      <c r="G57" s="23"/>
      <c r="H57" s="23"/>
      <c r="I57" s="30"/>
      <c r="J57" s="42">
        <f>Workouts[[#This Row],[Body za Umiestnenie]]+Workouts[[#This Row],[Body Účasť]]</f>
        <v>2</v>
      </c>
      <c r="K57" s="10"/>
      <c r="N57" s="33" t="s">
        <v>95</v>
      </c>
      <c r="O57" s="67">
        <v>2</v>
      </c>
    </row>
    <row r="58" spans="2:15" ht="17.399999999999999" x14ac:dyDescent="0.3">
      <c r="B58" s="40">
        <v>45578</v>
      </c>
      <c r="C58" s="29" t="s">
        <v>69</v>
      </c>
      <c r="D58" s="27" t="s">
        <v>42</v>
      </c>
      <c r="E58" s="10" t="s">
        <v>20</v>
      </c>
      <c r="F58" s="30">
        <f>VLOOKUP(E58,Data!$I$21:$J$30,2)</f>
        <v>2</v>
      </c>
      <c r="G58" s="23"/>
      <c r="H58" s="23"/>
      <c r="I58" s="30"/>
      <c r="J58" s="42">
        <f>Workouts[[#This Row],[Body za Umiestnenie]]+Workouts[[#This Row],[Body Účasť]]</f>
        <v>2</v>
      </c>
      <c r="K58" s="10"/>
      <c r="N58" s="33" t="s">
        <v>86</v>
      </c>
      <c r="O58" s="67">
        <v>2</v>
      </c>
    </row>
    <row r="59" spans="2:15" ht="17.399999999999999" x14ac:dyDescent="0.3">
      <c r="B59" s="40">
        <v>45582</v>
      </c>
      <c r="C59" s="29" t="s">
        <v>64</v>
      </c>
      <c r="D59" s="27" t="s">
        <v>5</v>
      </c>
      <c r="E59" s="10" t="s">
        <v>17</v>
      </c>
      <c r="F59" s="30">
        <f>VLOOKUP(E59,Data!$I$21:$J$30,2)</f>
        <v>4</v>
      </c>
      <c r="G59" s="23">
        <v>2</v>
      </c>
      <c r="H59" s="23"/>
      <c r="I59" s="30">
        <v>10</v>
      </c>
      <c r="J59" s="42">
        <f>Workouts[[#This Row],[Body za Umiestnenie]]+Workouts[[#This Row],[Body Účasť]]</f>
        <v>14</v>
      </c>
      <c r="K59" s="10"/>
      <c r="N59" s="33" t="s">
        <v>102</v>
      </c>
      <c r="O59" s="67">
        <v>2</v>
      </c>
    </row>
    <row r="60" spans="2:15" ht="17.399999999999999" x14ac:dyDescent="0.3">
      <c r="B60" s="40">
        <v>45591</v>
      </c>
      <c r="C60" s="29" t="s">
        <v>58</v>
      </c>
      <c r="D60" s="27" t="s">
        <v>39</v>
      </c>
      <c r="E60" s="10" t="s">
        <v>17</v>
      </c>
      <c r="F60" s="30">
        <f>VLOOKUP(E60,Data!$I$21:$J$30,2)</f>
        <v>4</v>
      </c>
      <c r="G60" s="23">
        <v>1</v>
      </c>
      <c r="H60" s="23"/>
      <c r="I60" s="30">
        <v>16</v>
      </c>
      <c r="J60" s="42">
        <f>Workouts[[#This Row],[Body za Umiestnenie]]+Workouts[[#This Row],[Body Účasť]]</f>
        <v>20</v>
      </c>
      <c r="K60" s="10"/>
      <c r="N60" s="33" t="s">
        <v>97</v>
      </c>
      <c r="O60" s="67">
        <v>2</v>
      </c>
    </row>
    <row r="61" spans="2:15" ht="17.399999999999999" x14ac:dyDescent="0.3">
      <c r="B61" s="40">
        <v>45591</v>
      </c>
      <c r="C61" s="29" t="s">
        <v>58</v>
      </c>
      <c r="D61" s="27" t="s">
        <v>70</v>
      </c>
      <c r="E61" s="10" t="s">
        <v>17</v>
      </c>
      <c r="F61" s="30">
        <f>VLOOKUP(E61,Data!$I$21:$J$30,2)</f>
        <v>4</v>
      </c>
      <c r="G61" s="23">
        <v>13</v>
      </c>
      <c r="H61" s="23"/>
      <c r="I61" s="30">
        <v>0</v>
      </c>
      <c r="J61" s="42">
        <f>Workouts[[#This Row],[Body za Umiestnenie]]+Workouts[[#This Row],[Body Účasť]]</f>
        <v>4</v>
      </c>
      <c r="K61" s="10"/>
      <c r="N61" s="33" t="s">
        <v>96</v>
      </c>
      <c r="O61" s="67">
        <v>2</v>
      </c>
    </row>
    <row r="62" spans="2:15" ht="17.399999999999999" x14ac:dyDescent="0.3">
      <c r="B62" s="40">
        <v>45591</v>
      </c>
      <c r="C62" s="29" t="s">
        <v>55</v>
      </c>
      <c r="D62" s="27" t="s">
        <v>5</v>
      </c>
      <c r="E62" s="10" t="s">
        <v>19</v>
      </c>
      <c r="F62" s="30">
        <f>VLOOKUP(E62,Data!$I$21:$J$30,2)</f>
        <v>2</v>
      </c>
      <c r="G62" s="23">
        <v>13</v>
      </c>
      <c r="H62" s="23"/>
      <c r="I62" s="30"/>
      <c r="J62" s="42">
        <f>Workouts[[#This Row],[Body za Umiestnenie]]+Workouts[[#This Row],[Body Účasť]]</f>
        <v>2</v>
      </c>
      <c r="K62" s="10"/>
      <c r="N62" s="33" t="s">
        <v>65</v>
      </c>
      <c r="O62" s="67">
        <v>1205</v>
      </c>
    </row>
    <row r="63" spans="2:15" ht="17.399999999999999" x14ac:dyDescent="0.3">
      <c r="B63" s="40">
        <v>45591</v>
      </c>
      <c r="C63" s="29" t="s">
        <v>55</v>
      </c>
      <c r="D63" s="27" t="s">
        <v>50</v>
      </c>
      <c r="E63" s="10" t="s">
        <v>19</v>
      </c>
      <c r="F63" s="30">
        <f>VLOOKUP(E63,Data!$I$21:$J$30,2)</f>
        <v>2</v>
      </c>
      <c r="G63" s="23">
        <v>30</v>
      </c>
      <c r="H63" s="23"/>
      <c r="I63" s="30"/>
      <c r="J63" s="42">
        <f>Workouts[[#This Row],[Body za Umiestnenie]]+Workouts[[#This Row],[Body Účasť]]</f>
        <v>2</v>
      </c>
      <c r="K63" s="10"/>
    </row>
    <row r="64" spans="2:15" ht="17.399999999999999" x14ac:dyDescent="0.3">
      <c r="B64" s="40">
        <v>45598</v>
      </c>
      <c r="C64" s="29" t="s">
        <v>54</v>
      </c>
      <c r="D64" s="27" t="s">
        <v>5</v>
      </c>
      <c r="E64" s="10" t="s">
        <v>17</v>
      </c>
      <c r="F64" s="30">
        <f>VLOOKUP(E64,Data!$I$21:$J$30,2)</f>
        <v>4</v>
      </c>
      <c r="G64" s="23">
        <v>18</v>
      </c>
      <c r="H64" s="23"/>
      <c r="I64" s="30"/>
      <c r="J64" s="42">
        <f>Workouts[[#This Row],[Body za Umiestnenie]]+Workouts[[#This Row],[Body Účasť]]</f>
        <v>4</v>
      </c>
      <c r="K64" s="10"/>
    </row>
    <row r="65" spans="2:11" ht="17.399999999999999" x14ac:dyDescent="0.3">
      <c r="B65" s="40">
        <v>45603</v>
      </c>
      <c r="C65" s="29" t="s">
        <v>16</v>
      </c>
      <c r="D65" s="27" t="s">
        <v>5</v>
      </c>
      <c r="E65" s="10" t="s">
        <v>16</v>
      </c>
      <c r="F65" s="30">
        <f>VLOOKUP(E65,Data!$I$21:$J$30,2)</f>
        <v>8</v>
      </c>
      <c r="G65" s="23"/>
      <c r="H65" s="23"/>
      <c r="I65" s="30"/>
      <c r="J65" s="42">
        <f>Workouts[[#This Row],[Body za Umiestnenie]]+Workouts[[#This Row],[Body Účasť]]</f>
        <v>8</v>
      </c>
      <c r="K65" s="10"/>
    </row>
    <row r="66" spans="2:11" ht="17.399999999999999" x14ac:dyDescent="0.3">
      <c r="B66" s="40">
        <v>45603</v>
      </c>
      <c r="C66" s="29" t="s">
        <v>16</v>
      </c>
      <c r="D66" s="27" t="s">
        <v>70</v>
      </c>
      <c r="E66" s="10" t="s">
        <v>16</v>
      </c>
      <c r="F66" s="30">
        <f>VLOOKUP(E66,Data!$I$21:$J$30,2)</f>
        <v>8</v>
      </c>
      <c r="G66" s="23"/>
      <c r="H66" s="23"/>
      <c r="I66" s="30"/>
      <c r="J66" s="42">
        <f>Workouts[[#This Row],[Body za Umiestnenie]]+Workouts[[#This Row],[Body Účasť]]</f>
        <v>8</v>
      </c>
      <c r="K66" s="10"/>
    </row>
    <row r="67" spans="2:11" ht="17.399999999999999" x14ac:dyDescent="0.3">
      <c r="B67" s="40">
        <v>45603</v>
      </c>
      <c r="C67" s="29" t="s">
        <v>16</v>
      </c>
      <c r="D67" s="27" t="s">
        <v>45</v>
      </c>
      <c r="E67" s="10" t="s">
        <v>16</v>
      </c>
      <c r="F67" s="30">
        <f>VLOOKUP(E67,Data!$I$21:$J$30,2)</f>
        <v>8</v>
      </c>
      <c r="G67" s="23">
        <v>23</v>
      </c>
      <c r="H67" s="23"/>
      <c r="I67" s="30"/>
      <c r="J67" s="42">
        <f>Workouts[[#This Row],[Body za Umiestnenie]]+Workouts[[#This Row],[Body Účasť]]</f>
        <v>8</v>
      </c>
      <c r="K67" s="10"/>
    </row>
    <row r="68" spans="2:11" ht="17.399999999999999" x14ac:dyDescent="0.3">
      <c r="B68" s="40">
        <v>45603</v>
      </c>
      <c r="C68" s="29" t="s">
        <v>16</v>
      </c>
      <c r="D68" s="27" t="s">
        <v>46</v>
      </c>
      <c r="E68" s="10" t="s">
        <v>16</v>
      </c>
      <c r="F68" s="30">
        <f>VLOOKUP(E68,Data!$I$21:$J$30,2)</f>
        <v>8</v>
      </c>
      <c r="G68" s="23">
        <v>7</v>
      </c>
      <c r="H68" s="23"/>
      <c r="I68" s="30">
        <v>6</v>
      </c>
      <c r="J68" s="42">
        <f>Workouts[[#This Row],[Body za Umiestnenie]]+Workouts[[#This Row],[Body Účasť]]</f>
        <v>14</v>
      </c>
      <c r="K68" s="10"/>
    </row>
    <row r="69" spans="2:11" ht="17.399999999999999" x14ac:dyDescent="0.3">
      <c r="B69" s="40">
        <v>45605</v>
      </c>
      <c r="C69" s="29" t="s">
        <v>58</v>
      </c>
      <c r="D69" s="27" t="s">
        <v>39</v>
      </c>
      <c r="E69" s="10" t="s">
        <v>17</v>
      </c>
      <c r="F69" s="30">
        <f>VLOOKUP(E69,Data!$I$21:$J$30,2)</f>
        <v>4</v>
      </c>
      <c r="G69" s="23">
        <v>3</v>
      </c>
      <c r="H69" s="23"/>
      <c r="I69" s="30">
        <v>6</v>
      </c>
      <c r="J69" s="42">
        <f>Workouts[[#This Row],[Body za Umiestnenie]]+Workouts[[#This Row],[Body Účasť]]</f>
        <v>10</v>
      </c>
      <c r="K69" s="10"/>
    </row>
    <row r="70" spans="2:11" ht="17.399999999999999" x14ac:dyDescent="0.3">
      <c r="B70" s="40">
        <v>45611</v>
      </c>
      <c r="C70" s="29" t="s">
        <v>58</v>
      </c>
      <c r="D70" s="27" t="s">
        <v>39</v>
      </c>
      <c r="E70" s="10" t="s">
        <v>17</v>
      </c>
      <c r="F70" s="30">
        <f>VLOOKUP(E70,Data!$I$21:$J$30,2)</f>
        <v>4</v>
      </c>
      <c r="G70" s="23">
        <v>15</v>
      </c>
      <c r="H70" s="23"/>
      <c r="I70" s="30"/>
      <c r="J70" s="42">
        <f>Workouts[[#This Row],[Body za Umiestnenie]]+Workouts[[#This Row],[Body Účasť]]</f>
        <v>4</v>
      </c>
      <c r="K70" s="10"/>
    </row>
    <row r="71" spans="2:11" ht="17.399999999999999" x14ac:dyDescent="0.3">
      <c r="B71" s="40">
        <v>45611</v>
      </c>
      <c r="C71" s="29" t="s">
        <v>58</v>
      </c>
      <c r="D71" s="27" t="s">
        <v>48</v>
      </c>
      <c r="E71" s="10" t="s">
        <v>17</v>
      </c>
      <c r="F71" s="30">
        <f>VLOOKUP(E71,Data!$I$21:$J$30,2)</f>
        <v>4</v>
      </c>
      <c r="G71" s="23">
        <v>18</v>
      </c>
      <c r="H71" s="23"/>
      <c r="I71" s="30"/>
      <c r="J71" s="42">
        <f>Workouts[[#This Row],[Body za Umiestnenie]]+Workouts[[#This Row],[Body Účasť]]</f>
        <v>4</v>
      </c>
      <c r="K71" s="10"/>
    </row>
    <row r="72" spans="2:11" ht="17.399999999999999" x14ac:dyDescent="0.3">
      <c r="B72" s="40">
        <v>45611</v>
      </c>
      <c r="C72" s="29" t="s">
        <v>58</v>
      </c>
      <c r="D72" s="27" t="s">
        <v>75</v>
      </c>
      <c r="E72" s="10" t="s">
        <v>17</v>
      </c>
      <c r="F72" s="30">
        <f>VLOOKUP(E72,Data!$I$21:$J$30,2)</f>
        <v>4</v>
      </c>
      <c r="G72" s="23">
        <v>21</v>
      </c>
      <c r="H72" s="23"/>
      <c r="I72" s="30"/>
      <c r="J72" s="42">
        <f>Workouts[[#This Row],[Body za Umiestnenie]]+Workouts[[#This Row],[Body Účasť]]</f>
        <v>4</v>
      </c>
      <c r="K72" s="10"/>
    </row>
    <row r="73" spans="2:11" ht="17.399999999999999" x14ac:dyDescent="0.3">
      <c r="B73" s="40">
        <v>45611</v>
      </c>
      <c r="C73" s="29" t="s">
        <v>58</v>
      </c>
      <c r="D73" s="27" t="s">
        <v>47</v>
      </c>
      <c r="E73" s="10" t="s">
        <v>17</v>
      </c>
      <c r="F73" s="30">
        <f>VLOOKUP(E73,Data!$I$21:$J$30,2)</f>
        <v>4</v>
      </c>
      <c r="G73" s="23">
        <v>22</v>
      </c>
      <c r="H73" s="23"/>
      <c r="I73" s="30"/>
      <c r="J73" s="42">
        <f>Workouts[[#This Row],[Body za Umiestnenie]]+Workouts[[#This Row],[Body Účasť]]</f>
        <v>4</v>
      </c>
      <c r="K73" s="10"/>
    </row>
    <row r="74" spans="2:11" ht="17.399999999999999" x14ac:dyDescent="0.3">
      <c r="B74" s="40">
        <v>45611</v>
      </c>
      <c r="C74" s="29" t="s">
        <v>58</v>
      </c>
      <c r="D74" s="27" t="s">
        <v>70</v>
      </c>
      <c r="E74" s="10" t="s">
        <v>17</v>
      </c>
      <c r="F74" s="30">
        <f>VLOOKUP(E74,Data!$I$21:$J$30,2)</f>
        <v>4</v>
      </c>
      <c r="G74" s="23">
        <v>2</v>
      </c>
      <c r="H74" s="23"/>
      <c r="I74" s="30">
        <v>10</v>
      </c>
      <c r="J74" s="42">
        <f>Workouts[[#This Row],[Body za Umiestnenie]]+Workouts[[#This Row],[Body Účasť]]</f>
        <v>14</v>
      </c>
      <c r="K74" s="10"/>
    </row>
    <row r="75" spans="2:11" ht="17.399999999999999" x14ac:dyDescent="0.3">
      <c r="B75" s="40">
        <v>45611</v>
      </c>
      <c r="C75" s="29" t="s">
        <v>58</v>
      </c>
      <c r="D75" s="27" t="s">
        <v>46</v>
      </c>
      <c r="E75" s="10" t="s">
        <v>17</v>
      </c>
      <c r="F75" s="30">
        <f>VLOOKUP(E75,Data!$I$21:$J$30,2)</f>
        <v>4</v>
      </c>
      <c r="G75" s="23">
        <v>8</v>
      </c>
      <c r="H75" s="23"/>
      <c r="I75" s="30">
        <v>2</v>
      </c>
      <c r="J75" s="42">
        <f>Workouts[[#This Row],[Body za Umiestnenie]]+Workouts[[#This Row],[Body Účasť]]</f>
        <v>6</v>
      </c>
      <c r="K75" s="10"/>
    </row>
    <row r="76" spans="2:11" ht="17.399999999999999" x14ac:dyDescent="0.3">
      <c r="B76" s="40">
        <v>45611</v>
      </c>
      <c r="C76" s="29" t="s">
        <v>58</v>
      </c>
      <c r="D76" s="27" t="s">
        <v>45</v>
      </c>
      <c r="E76" s="10" t="s">
        <v>17</v>
      </c>
      <c r="F76" s="30">
        <f>VLOOKUP(E76,Data!$I$21:$J$30,2)</f>
        <v>4</v>
      </c>
      <c r="G76" s="23">
        <v>3</v>
      </c>
      <c r="H76" s="23"/>
      <c r="I76" s="30">
        <v>6</v>
      </c>
      <c r="J76" s="42">
        <f>Workouts[[#This Row],[Body za Umiestnenie]]+Workouts[[#This Row],[Body Účasť]]</f>
        <v>10</v>
      </c>
      <c r="K76" s="10"/>
    </row>
    <row r="77" spans="2:11" ht="17.399999999999999" x14ac:dyDescent="0.3">
      <c r="B77" s="40">
        <v>45612</v>
      </c>
      <c r="C77" s="29" t="s">
        <v>55</v>
      </c>
      <c r="D77" s="27" t="s">
        <v>70</v>
      </c>
      <c r="E77" s="10" t="s">
        <v>19</v>
      </c>
      <c r="F77" s="30">
        <f>VLOOKUP(E77,Data!$I$21:$J$30,2)</f>
        <v>2</v>
      </c>
      <c r="G77" s="23">
        <v>20</v>
      </c>
      <c r="H77" s="23"/>
      <c r="I77" s="30"/>
      <c r="J77" s="42">
        <f>Workouts[[#This Row],[Body za Umiestnenie]]+Workouts[[#This Row],[Body Účasť]]</f>
        <v>2</v>
      </c>
      <c r="K77" s="10"/>
    </row>
    <row r="78" spans="2:11" ht="17.399999999999999" x14ac:dyDescent="0.3">
      <c r="B78" s="40">
        <v>45613</v>
      </c>
      <c r="C78" s="29" t="s">
        <v>58</v>
      </c>
      <c r="D78" s="27" t="s">
        <v>39</v>
      </c>
      <c r="E78" s="10" t="s">
        <v>18</v>
      </c>
      <c r="F78" s="30">
        <f>VLOOKUP(E78,Data!$I$21:$J$30,2)</f>
        <v>2</v>
      </c>
      <c r="G78" s="23">
        <v>1</v>
      </c>
      <c r="H78" s="23">
        <v>9</v>
      </c>
      <c r="I78" s="30">
        <f t="shared" ref="I78:I84" si="1">H78-G78-1</f>
        <v>7</v>
      </c>
      <c r="J78" s="42">
        <f>Workouts[[#This Row],[Body za Umiestnenie]]+Workouts[[#This Row],[Body Účasť]]</f>
        <v>9</v>
      </c>
      <c r="K78" s="10"/>
    </row>
    <row r="79" spans="2:11" ht="17.399999999999999" x14ac:dyDescent="0.3">
      <c r="B79" s="40">
        <v>45613</v>
      </c>
      <c r="C79" s="29" t="s">
        <v>58</v>
      </c>
      <c r="D79" s="27" t="s">
        <v>47</v>
      </c>
      <c r="E79" s="10" t="s">
        <v>18</v>
      </c>
      <c r="F79" s="30">
        <f>VLOOKUP(E79,Data!$I$21:$J$30,2)</f>
        <v>2</v>
      </c>
      <c r="G79" s="23">
        <v>2</v>
      </c>
      <c r="H79" s="23">
        <v>9</v>
      </c>
      <c r="I79" s="30">
        <f t="shared" si="1"/>
        <v>6</v>
      </c>
      <c r="J79" s="42">
        <f>Workouts[[#This Row],[Body za Umiestnenie]]+Workouts[[#This Row],[Body Účasť]]</f>
        <v>8</v>
      </c>
      <c r="K79" s="10"/>
    </row>
    <row r="80" spans="2:11" ht="17.399999999999999" x14ac:dyDescent="0.3">
      <c r="B80" s="40">
        <v>45613</v>
      </c>
      <c r="C80" s="29" t="s">
        <v>58</v>
      </c>
      <c r="D80" s="27" t="s">
        <v>41</v>
      </c>
      <c r="E80" s="10" t="s">
        <v>18</v>
      </c>
      <c r="F80" s="30">
        <f>VLOOKUP(E80,Data!$I$21:$J$30,2)</f>
        <v>2</v>
      </c>
      <c r="G80" s="23">
        <v>3</v>
      </c>
      <c r="H80" s="23">
        <v>9</v>
      </c>
      <c r="I80" s="30">
        <f t="shared" si="1"/>
        <v>5</v>
      </c>
      <c r="J80" s="42">
        <f>Workouts[[#This Row],[Body za Umiestnenie]]+Workouts[[#This Row],[Body Účasť]]</f>
        <v>7</v>
      </c>
      <c r="K80" s="10"/>
    </row>
    <row r="81" spans="2:11" ht="17.399999999999999" x14ac:dyDescent="0.3">
      <c r="B81" s="40">
        <v>45613</v>
      </c>
      <c r="C81" s="29" t="s">
        <v>58</v>
      </c>
      <c r="D81" s="27" t="s">
        <v>48</v>
      </c>
      <c r="E81" s="10" t="s">
        <v>18</v>
      </c>
      <c r="F81" s="30">
        <f>VLOOKUP(E81,Data!$I$21:$J$30,2)</f>
        <v>2</v>
      </c>
      <c r="G81" s="23">
        <v>4</v>
      </c>
      <c r="H81" s="23">
        <v>9</v>
      </c>
      <c r="I81" s="30">
        <f t="shared" si="1"/>
        <v>4</v>
      </c>
      <c r="J81" s="42">
        <f>Workouts[[#This Row],[Body za Umiestnenie]]+Workouts[[#This Row],[Body Účasť]]</f>
        <v>6</v>
      </c>
      <c r="K81" s="10"/>
    </row>
    <row r="82" spans="2:11" ht="17.399999999999999" x14ac:dyDescent="0.3">
      <c r="B82" s="40">
        <v>45613</v>
      </c>
      <c r="C82" s="29" t="s">
        <v>58</v>
      </c>
      <c r="D82" s="27" t="s">
        <v>75</v>
      </c>
      <c r="E82" s="10" t="s">
        <v>18</v>
      </c>
      <c r="F82" s="30">
        <f>VLOOKUP(E82,Data!$I$21:$J$30,2)</f>
        <v>2</v>
      </c>
      <c r="G82" s="23">
        <v>5</v>
      </c>
      <c r="H82" s="23">
        <v>9</v>
      </c>
      <c r="I82" s="30">
        <f t="shared" si="1"/>
        <v>3</v>
      </c>
      <c r="J82" s="42">
        <f>Workouts[[#This Row],[Body za Umiestnenie]]+Workouts[[#This Row],[Body Účasť]]</f>
        <v>5</v>
      </c>
      <c r="K82" s="10"/>
    </row>
    <row r="83" spans="2:11" ht="17.399999999999999" x14ac:dyDescent="0.3">
      <c r="B83" s="40">
        <v>45613</v>
      </c>
      <c r="C83" s="29" t="s">
        <v>58</v>
      </c>
      <c r="D83" s="27" t="s">
        <v>66</v>
      </c>
      <c r="E83" s="10" t="s">
        <v>18</v>
      </c>
      <c r="F83" s="30">
        <f>VLOOKUP(E83,Data!$I$21:$J$30,2)</f>
        <v>2</v>
      </c>
      <c r="G83" s="23">
        <v>6</v>
      </c>
      <c r="H83" s="23">
        <v>9</v>
      </c>
      <c r="I83" s="30">
        <f t="shared" si="1"/>
        <v>2</v>
      </c>
      <c r="J83" s="42">
        <f>Workouts[[#This Row],[Body za Umiestnenie]]+Workouts[[#This Row],[Body Účasť]]</f>
        <v>4</v>
      </c>
      <c r="K83" s="10"/>
    </row>
    <row r="84" spans="2:11" ht="17.399999999999999" x14ac:dyDescent="0.3">
      <c r="B84" s="40">
        <v>45613</v>
      </c>
      <c r="C84" s="29" t="s">
        <v>58</v>
      </c>
      <c r="D84" s="27" t="s">
        <v>40</v>
      </c>
      <c r="E84" s="10" t="s">
        <v>18</v>
      </c>
      <c r="F84" s="30">
        <f>VLOOKUP(E84,Data!$I$21:$J$30,2)</f>
        <v>2</v>
      </c>
      <c r="G84" s="23">
        <v>7</v>
      </c>
      <c r="H84" s="23">
        <v>9</v>
      </c>
      <c r="I84" s="30">
        <f t="shared" si="1"/>
        <v>1</v>
      </c>
      <c r="J84" s="42">
        <f>Workouts[[#This Row],[Body za Umiestnenie]]+Workouts[[#This Row],[Body Účasť]]</f>
        <v>3</v>
      </c>
      <c r="K84" s="10"/>
    </row>
    <row r="85" spans="2:11" ht="17.399999999999999" x14ac:dyDescent="0.3">
      <c r="B85" s="40">
        <v>45613</v>
      </c>
      <c r="C85" s="29" t="s">
        <v>58</v>
      </c>
      <c r="D85" s="27" t="s">
        <v>49</v>
      </c>
      <c r="E85" s="10" t="s">
        <v>18</v>
      </c>
      <c r="F85" s="30">
        <f>VLOOKUP(E85,Data!$I$21:$J$30,2)</f>
        <v>2</v>
      </c>
      <c r="G85" s="23">
        <v>8</v>
      </c>
      <c r="H85" s="23">
        <v>9</v>
      </c>
      <c r="I85" s="30"/>
      <c r="J85" s="42">
        <f>Workouts[[#This Row],[Body za Umiestnenie]]+Workouts[[#This Row],[Body Účasť]]</f>
        <v>2</v>
      </c>
      <c r="K85" s="10"/>
    </row>
    <row r="86" spans="2:11" ht="17.399999999999999" x14ac:dyDescent="0.3">
      <c r="B86" s="40">
        <v>45613</v>
      </c>
      <c r="C86" s="29" t="s">
        <v>58</v>
      </c>
      <c r="D86" s="27" t="s">
        <v>77</v>
      </c>
      <c r="E86" s="10" t="s">
        <v>18</v>
      </c>
      <c r="F86" s="30">
        <f>VLOOKUP(E86,Data!$I$21:$J$30,2)</f>
        <v>2</v>
      </c>
      <c r="G86" s="23">
        <v>9</v>
      </c>
      <c r="H86" s="23">
        <v>9</v>
      </c>
      <c r="I86" s="30"/>
      <c r="J86" s="42">
        <f>Workouts[[#This Row],[Body za Umiestnenie]]+Workouts[[#This Row],[Body Účasť]]</f>
        <v>2</v>
      </c>
      <c r="K86" s="10"/>
    </row>
    <row r="87" spans="2:11" ht="17.399999999999999" x14ac:dyDescent="0.3">
      <c r="B87" s="40">
        <v>45613</v>
      </c>
      <c r="C87" s="29" t="s">
        <v>58</v>
      </c>
      <c r="D87" s="27" t="s">
        <v>45</v>
      </c>
      <c r="E87" s="10" t="s">
        <v>18</v>
      </c>
      <c r="F87" s="30">
        <f>VLOOKUP(E87,Data!$I$21:$J$30,2)</f>
        <v>2</v>
      </c>
      <c r="G87" s="23">
        <v>1</v>
      </c>
      <c r="H87" s="23">
        <v>5</v>
      </c>
      <c r="I87" s="30">
        <f>H87-G87-1</f>
        <v>3</v>
      </c>
      <c r="J87" s="42">
        <f>Workouts[[#This Row],[Body za Umiestnenie]]+Workouts[[#This Row],[Body Účasť]]</f>
        <v>5</v>
      </c>
      <c r="K87" s="10"/>
    </row>
    <row r="88" spans="2:11" ht="17.399999999999999" x14ac:dyDescent="0.3">
      <c r="B88" s="40">
        <v>45613</v>
      </c>
      <c r="C88" s="29" t="s">
        <v>58</v>
      </c>
      <c r="D88" s="27" t="s">
        <v>46</v>
      </c>
      <c r="E88" s="10" t="s">
        <v>18</v>
      </c>
      <c r="F88" s="30">
        <f>VLOOKUP(E88,Data!$I$21:$J$30,2)</f>
        <v>2</v>
      </c>
      <c r="G88" s="23">
        <v>2</v>
      </c>
      <c r="H88" s="23">
        <v>5</v>
      </c>
      <c r="I88" s="30">
        <f>H88-G88-1</f>
        <v>2</v>
      </c>
      <c r="J88" s="42">
        <f>Workouts[[#This Row],[Body za Umiestnenie]]+Workouts[[#This Row],[Body Účasť]]</f>
        <v>4</v>
      </c>
      <c r="K88" s="10"/>
    </row>
    <row r="89" spans="2:11" ht="17.399999999999999" x14ac:dyDescent="0.3">
      <c r="B89" s="40">
        <v>45613</v>
      </c>
      <c r="C89" s="29" t="s">
        <v>58</v>
      </c>
      <c r="D89" s="27" t="s">
        <v>67</v>
      </c>
      <c r="E89" s="10" t="s">
        <v>18</v>
      </c>
      <c r="F89" s="30">
        <f>VLOOKUP(E89,Data!$I$21:$J$30,2)</f>
        <v>2</v>
      </c>
      <c r="G89" s="23">
        <v>3</v>
      </c>
      <c r="H89" s="23">
        <v>5</v>
      </c>
      <c r="I89" s="30">
        <f>H89-G89-1</f>
        <v>1</v>
      </c>
      <c r="J89" s="42">
        <f>Workouts[[#This Row],[Body za Umiestnenie]]+Workouts[[#This Row],[Body Účasť]]</f>
        <v>3</v>
      </c>
      <c r="K89" s="10"/>
    </row>
    <row r="90" spans="2:11" ht="17.399999999999999" x14ac:dyDescent="0.3">
      <c r="B90" s="40">
        <v>45613</v>
      </c>
      <c r="C90" s="29" t="s">
        <v>58</v>
      </c>
      <c r="D90" s="27" t="s">
        <v>76</v>
      </c>
      <c r="E90" s="10" t="s">
        <v>18</v>
      </c>
      <c r="F90" s="30">
        <f>VLOOKUP(E90,Data!$I$21:$J$30,2)</f>
        <v>2</v>
      </c>
      <c r="G90" s="23">
        <v>4</v>
      </c>
      <c r="H90" s="23">
        <v>5</v>
      </c>
      <c r="I90" s="30"/>
      <c r="J90" s="42">
        <f>Workouts[[#This Row],[Body za Umiestnenie]]+Workouts[[#This Row],[Body Účasť]]</f>
        <v>2</v>
      </c>
      <c r="K90" s="10"/>
    </row>
    <row r="91" spans="2:11" ht="17.399999999999999" x14ac:dyDescent="0.3">
      <c r="B91" s="40">
        <v>45613</v>
      </c>
      <c r="C91" s="29" t="s">
        <v>58</v>
      </c>
      <c r="D91" s="27" t="s">
        <v>68</v>
      </c>
      <c r="E91" s="10" t="s">
        <v>18</v>
      </c>
      <c r="F91" s="30">
        <f>VLOOKUP(E91,Data!$I$21:$J$30,2)</f>
        <v>2</v>
      </c>
      <c r="G91" s="23">
        <v>5</v>
      </c>
      <c r="H91" s="23">
        <v>5</v>
      </c>
      <c r="I91" s="30"/>
      <c r="J91" s="42">
        <f>Workouts[[#This Row],[Body za Umiestnenie]]+Workouts[[#This Row],[Body Účasť]]</f>
        <v>2</v>
      </c>
      <c r="K91" s="10"/>
    </row>
    <row r="92" spans="2:11" ht="17.399999999999999" x14ac:dyDescent="0.3">
      <c r="B92" s="40">
        <v>45619</v>
      </c>
      <c r="C92" s="29" t="s">
        <v>69</v>
      </c>
      <c r="D92" s="27" t="s">
        <v>5</v>
      </c>
      <c r="E92" s="10" t="s">
        <v>19</v>
      </c>
      <c r="F92" s="30">
        <f>VLOOKUP(E92,Data!$I$21:$J$30,2)</f>
        <v>2</v>
      </c>
      <c r="G92" s="23"/>
      <c r="H92" s="23"/>
      <c r="I92" s="30"/>
      <c r="J92" s="42">
        <f>Workouts[[#This Row],[Body za Umiestnenie]]+Workouts[[#This Row],[Body Účasť]]</f>
        <v>2</v>
      </c>
      <c r="K92" s="10"/>
    </row>
    <row r="93" spans="2:11" ht="17.399999999999999" x14ac:dyDescent="0.3">
      <c r="B93" s="40">
        <v>45619</v>
      </c>
      <c r="C93" s="29" t="s">
        <v>69</v>
      </c>
      <c r="D93" s="27" t="s">
        <v>70</v>
      </c>
      <c r="E93" s="10" t="s">
        <v>20</v>
      </c>
      <c r="F93" s="30">
        <f>VLOOKUP(E93,Data!$I$21:$J$30,2)</f>
        <v>2</v>
      </c>
      <c r="G93" s="23"/>
      <c r="H93" s="23"/>
      <c r="I93" s="30"/>
      <c r="J93" s="42">
        <f>Workouts[[#This Row],[Body za Umiestnenie]]+Workouts[[#This Row],[Body Účasť]]</f>
        <v>2</v>
      </c>
      <c r="K93" s="10"/>
    </row>
    <row r="94" spans="2:11" ht="17.399999999999999" x14ac:dyDescent="0.3">
      <c r="B94" s="40">
        <v>45619</v>
      </c>
      <c r="C94" s="29" t="s">
        <v>69</v>
      </c>
      <c r="D94" s="27" t="s">
        <v>50</v>
      </c>
      <c r="E94" s="10" t="s">
        <v>20</v>
      </c>
      <c r="F94" s="30">
        <f>VLOOKUP(E94,Data!$I$21:$J$30,2)</f>
        <v>2</v>
      </c>
      <c r="G94" s="23"/>
      <c r="H94" s="23"/>
      <c r="I94" s="30"/>
      <c r="J94" s="42">
        <f>Workouts[[#This Row],[Body za Umiestnenie]]+Workouts[[#This Row],[Body Účasť]]</f>
        <v>2</v>
      </c>
      <c r="K94" s="10"/>
    </row>
    <row r="95" spans="2:11" ht="17.399999999999999" x14ac:dyDescent="0.3">
      <c r="B95" s="40">
        <v>45619</v>
      </c>
      <c r="C95" s="29" t="s">
        <v>58</v>
      </c>
      <c r="D95" s="27" t="s">
        <v>39</v>
      </c>
      <c r="E95" s="10" t="s">
        <v>17</v>
      </c>
      <c r="F95" s="30">
        <f>VLOOKUP(E95,Data!$I$21:$J$30,2)</f>
        <v>4</v>
      </c>
      <c r="G95" s="23">
        <v>1</v>
      </c>
      <c r="H95" s="23"/>
      <c r="I95" s="30">
        <v>16</v>
      </c>
      <c r="J95" s="42">
        <f>Workouts[[#This Row],[Body za Umiestnenie]]+Workouts[[#This Row],[Body Účasť]]</f>
        <v>20</v>
      </c>
      <c r="K95" s="10"/>
    </row>
    <row r="96" spans="2:11" ht="17.399999999999999" x14ac:dyDescent="0.3">
      <c r="B96" s="40">
        <v>45619</v>
      </c>
      <c r="C96" s="29" t="s">
        <v>58</v>
      </c>
      <c r="D96" s="27" t="s">
        <v>46</v>
      </c>
      <c r="E96" s="10" t="s">
        <v>17</v>
      </c>
      <c r="F96" s="30">
        <f>VLOOKUP(E96,Data!$I$21:$J$30,2)</f>
        <v>4</v>
      </c>
      <c r="G96" s="23">
        <v>9</v>
      </c>
      <c r="H96" s="23"/>
      <c r="I96" s="30"/>
      <c r="J96" s="42">
        <f>Workouts[[#This Row],[Body za Umiestnenie]]+Workouts[[#This Row],[Body Účasť]]</f>
        <v>4</v>
      </c>
      <c r="K96" s="10"/>
    </row>
    <row r="97" spans="2:11" ht="17.399999999999999" x14ac:dyDescent="0.3">
      <c r="B97" s="40">
        <v>45619</v>
      </c>
      <c r="C97" s="29" t="s">
        <v>58</v>
      </c>
      <c r="D97" s="27" t="s">
        <v>45</v>
      </c>
      <c r="E97" s="10" t="s">
        <v>17</v>
      </c>
      <c r="F97" s="30">
        <f>VLOOKUP(E97,Data!$I$21:$J$30,2)</f>
        <v>4</v>
      </c>
      <c r="G97" s="23">
        <v>5</v>
      </c>
      <c r="H97" s="23"/>
      <c r="I97" s="30">
        <v>2</v>
      </c>
      <c r="J97" s="42">
        <f>Workouts[[#This Row],[Body za Umiestnenie]]+Workouts[[#This Row],[Body Účasť]]</f>
        <v>6</v>
      </c>
      <c r="K97" s="10"/>
    </row>
    <row r="98" spans="2:11" ht="17.399999999999999" x14ac:dyDescent="0.3">
      <c r="B98" s="40">
        <v>45647</v>
      </c>
      <c r="C98" s="29" t="s">
        <v>58</v>
      </c>
      <c r="D98" s="27" t="s">
        <v>46</v>
      </c>
      <c r="E98" s="10" t="s">
        <v>17</v>
      </c>
      <c r="F98" s="30">
        <f>VLOOKUP(E98,Data!$I$21:$J$30,2)</f>
        <v>4</v>
      </c>
      <c r="G98" s="23">
        <v>1</v>
      </c>
      <c r="H98" s="23"/>
      <c r="I98" s="30">
        <v>16</v>
      </c>
      <c r="J98" s="42">
        <f>Workouts[[#This Row],[Body za Umiestnenie]]+Workouts[[#This Row],[Body Účasť]]</f>
        <v>20</v>
      </c>
      <c r="K98" s="10"/>
    </row>
    <row r="99" spans="2:11" ht="17.399999999999999" x14ac:dyDescent="0.3">
      <c r="B99" s="40">
        <v>45647</v>
      </c>
      <c r="C99" s="29" t="s">
        <v>58</v>
      </c>
      <c r="D99" s="27" t="s">
        <v>45</v>
      </c>
      <c r="E99" s="10" t="s">
        <v>17</v>
      </c>
      <c r="F99" s="30">
        <f>VLOOKUP(E99,Data!$I$21:$J$30,2)</f>
        <v>4</v>
      </c>
      <c r="G99" s="23">
        <v>1</v>
      </c>
      <c r="H99" s="23"/>
      <c r="I99" s="30">
        <v>16</v>
      </c>
      <c r="J99" s="42">
        <f>Workouts[[#This Row],[Body za Umiestnenie]]+Workouts[[#This Row],[Body Účasť]]</f>
        <v>20</v>
      </c>
      <c r="K99" s="10"/>
    </row>
    <row r="100" spans="2:11" ht="17.399999999999999" x14ac:dyDescent="0.3">
      <c r="B100" s="40">
        <v>45647</v>
      </c>
      <c r="C100" s="29" t="s">
        <v>54</v>
      </c>
      <c r="D100" s="27" t="s">
        <v>70</v>
      </c>
      <c r="E100" s="10" t="s">
        <v>20</v>
      </c>
      <c r="F100" s="30">
        <f>VLOOKUP(E100,Data!$I$21:$J$30,2)</f>
        <v>2</v>
      </c>
      <c r="G100" s="23">
        <v>13</v>
      </c>
      <c r="H100" s="23"/>
      <c r="I100" s="30"/>
      <c r="J100" s="42">
        <f>Workouts[[#This Row],[Body za Umiestnenie]]+Workouts[[#This Row],[Body Účasť]]</f>
        <v>2</v>
      </c>
      <c r="K100" s="10"/>
    </row>
    <row r="101" spans="2:11" ht="17.399999999999999" x14ac:dyDescent="0.3">
      <c r="B101" s="40">
        <v>45647</v>
      </c>
      <c r="C101" s="29" t="s">
        <v>54</v>
      </c>
      <c r="D101" s="27" t="s">
        <v>42</v>
      </c>
      <c r="E101" s="10" t="s">
        <v>20</v>
      </c>
      <c r="F101" s="30">
        <f>VLOOKUP(E101,Data!$I$21:$J$30,2)</f>
        <v>2</v>
      </c>
      <c r="G101" s="23">
        <v>19</v>
      </c>
      <c r="H101" s="23"/>
      <c r="I101" s="30"/>
      <c r="J101" s="42">
        <f>Workouts[[#This Row],[Body za Umiestnenie]]+Workouts[[#This Row],[Body Účasť]]</f>
        <v>2</v>
      </c>
      <c r="K101" s="10"/>
    </row>
    <row r="102" spans="2:11" ht="17.399999999999999" x14ac:dyDescent="0.3">
      <c r="B102" s="40">
        <v>45647</v>
      </c>
      <c r="C102" s="29" t="s">
        <v>58</v>
      </c>
      <c r="D102" s="27" t="s">
        <v>42</v>
      </c>
      <c r="E102" s="10" t="s">
        <v>18</v>
      </c>
      <c r="F102" s="30">
        <f>VLOOKUP(E102,Data!$I$21:$J$30,2)</f>
        <v>2</v>
      </c>
      <c r="G102" s="23">
        <v>1</v>
      </c>
      <c r="H102" s="23">
        <v>1</v>
      </c>
      <c r="I102" s="30"/>
      <c r="J102" s="42">
        <f>Workouts[[#This Row],[Body za Umiestnenie]]+Workouts[[#This Row],[Body Účasť]]</f>
        <v>2</v>
      </c>
      <c r="K102" s="10"/>
    </row>
    <row r="103" spans="2:11" ht="17.399999999999999" x14ac:dyDescent="0.3">
      <c r="B103" s="40">
        <v>45647</v>
      </c>
      <c r="C103" s="29" t="s">
        <v>58</v>
      </c>
      <c r="D103" s="27" t="s">
        <v>43</v>
      </c>
      <c r="E103" s="10" t="s">
        <v>18</v>
      </c>
      <c r="F103" s="30">
        <f>VLOOKUP(E103,Data!$I$21:$J$30,2)</f>
        <v>2</v>
      </c>
      <c r="G103" s="23">
        <v>1</v>
      </c>
      <c r="H103" s="23">
        <v>3</v>
      </c>
      <c r="I103" s="30">
        <f t="shared" ref="I103:I109" si="2">H103-G103-1</f>
        <v>1</v>
      </c>
      <c r="J103" s="42">
        <f>Workouts[[#This Row],[Body za Umiestnenie]]+Workouts[[#This Row],[Body Účasť]]</f>
        <v>3</v>
      </c>
      <c r="K103" s="10"/>
    </row>
    <row r="104" spans="2:11" ht="17.399999999999999" x14ac:dyDescent="0.3">
      <c r="B104" s="40">
        <v>45647</v>
      </c>
      <c r="C104" s="29" t="s">
        <v>58</v>
      </c>
      <c r="D104" s="27" t="s">
        <v>78</v>
      </c>
      <c r="E104" s="10" t="s">
        <v>18</v>
      </c>
      <c r="F104" s="30">
        <f>VLOOKUP(E104,Data!$I$21:$J$30,2)</f>
        <v>2</v>
      </c>
      <c r="G104" s="23">
        <v>2</v>
      </c>
      <c r="H104" s="23">
        <v>3</v>
      </c>
      <c r="I104" s="30"/>
      <c r="J104" s="42">
        <f>Workouts[[#This Row],[Body za Umiestnenie]]+Workouts[[#This Row],[Body Účasť]]</f>
        <v>2</v>
      </c>
      <c r="K104" s="10"/>
    </row>
    <row r="105" spans="2:11" ht="17.399999999999999" x14ac:dyDescent="0.3">
      <c r="B105" s="40">
        <v>45647</v>
      </c>
      <c r="C105" s="29" t="s">
        <v>58</v>
      </c>
      <c r="D105" s="27" t="s">
        <v>74</v>
      </c>
      <c r="E105" s="10" t="s">
        <v>18</v>
      </c>
      <c r="F105" s="30">
        <f>VLOOKUP(E105,Data!$I$21:$J$30,2)</f>
        <v>2</v>
      </c>
      <c r="G105" s="23">
        <v>3</v>
      </c>
      <c r="H105" s="23">
        <v>3</v>
      </c>
      <c r="I105" s="30"/>
      <c r="J105" s="42">
        <f>Workouts[[#This Row],[Body za Umiestnenie]]+Workouts[[#This Row],[Body Účasť]]</f>
        <v>2</v>
      </c>
      <c r="K105" s="10"/>
    </row>
    <row r="106" spans="2:11" ht="17.399999999999999" x14ac:dyDescent="0.3">
      <c r="B106" s="40">
        <v>45647</v>
      </c>
      <c r="C106" s="29" t="s">
        <v>58</v>
      </c>
      <c r="D106" s="27" t="s">
        <v>79</v>
      </c>
      <c r="E106" s="10" t="s">
        <v>18</v>
      </c>
      <c r="F106" s="30">
        <f>VLOOKUP(E106,Data!$I$21:$J$30,2)</f>
        <v>2</v>
      </c>
      <c r="G106" s="23">
        <v>1</v>
      </c>
      <c r="H106" s="23">
        <v>1</v>
      </c>
      <c r="I106" s="30"/>
      <c r="J106" s="42">
        <f>Workouts[[#This Row],[Body za Umiestnenie]]+Workouts[[#This Row],[Body Účasť]]</f>
        <v>2</v>
      </c>
      <c r="K106" s="10"/>
    </row>
    <row r="107" spans="2:11" ht="17.399999999999999" x14ac:dyDescent="0.3">
      <c r="B107" s="40">
        <v>45647</v>
      </c>
      <c r="C107" s="29" t="s">
        <v>58</v>
      </c>
      <c r="D107" s="27" t="s">
        <v>71</v>
      </c>
      <c r="E107" s="10" t="s">
        <v>18</v>
      </c>
      <c r="F107" s="30">
        <f>VLOOKUP(E107,Data!$I$21:$J$30,2)</f>
        <v>2</v>
      </c>
      <c r="G107" s="23">
        <v>1</v>
      </c>
      <c r="H107" s="23">
        <v>2</v>
      </c>
      <c r="I107" s="30"/>
      <c r="J107" s="42">
        <f>Workouts[[#This Row],[Body za Umiestnenie]]+Workouts[[#This Row],[Body Účasť]]</f>
        <v>2</v>
      </c>
      <c r="K107" s="10"/>
    </row>
    <row r="108" spans="2:11" ht="17.399999999999999" x14ac:dyDescent="0.3">
      <c r="B108" s="40">
        <v>45647</v>
      </c>
      <c r="C108" s="29" t="s">
        <v>58</v>
      </c>
      <c r="D108" s="27" t="s">
        <v>80</v>
      </c>
      <c r="E108" s="10" t="s">
        <v>18</v>
      </c>
      <c r="F108" s="30">
        <f>VLOOKUP(E108,Data!$I$21:$J$30,2)</f>
        <v>2</v>
      </c>
      <c r="G108" s="23">
        <v>2</v>
      </c>
      <c r="H108" s="23">
        <v>2</v>
      </c>
      <c r="I108" s="30"/>
      <c r="J108" s="42">
        <f>Workouts[[#This Row],[Body za Umiestnenie]]+Workouts[[#This Row],[Body Účasť]]</f>
        <v>2</v>
      </c>
      <c r="K108" s="10"/>
    </row>
    <row r="109" spans="2:11" ht="17.399999999999999" x14ac:dyDescent="0.3">
      <c r="B109" s="40">
        <v>45647</v>
      </c>
      <c r="C109" s="29" t="s">
        <v>58</v>
      </c>
      <c r="D109" s="27" t="s">
        <v>39</v>
      </c>
      <c r="E109" s="10" t="s">
        <v>18</v>
      </c>
      <c r="F109" s="30">
        <f>VLOOKUP(E109,Data!$I$21:$J$30,2)</f>
        <v>2</v>
      </c>
      <c r="G109" s="23">
        <v>1</v>
      </c>
      <c r="H109" s="23">
        <v>3</v>
      </c>
      <c r="I109" s="30">
        <f t="shared" si="2"/>
        <v>1</v>
      </c>
      <c r="J109" s="42">
        <f>Workouts[[#This Row],[Body za Umiestnenie]]+Workouts[[#This Row],[Body Účasť]]</f>
        <v>3</v>
      </c>
      <c r="K109" s="10"/>
    </row>
    <row r="110" spans="2:11" ht="17.399999999999999" x14ac:dyDescent="0.3">
      <c r="B110" s="40">
        <v>45647</v>
      </c>
      <c r="C110" s="29" t="s">
        <v>58</v>
      </c>
      <c r="D110" s="27" t="s">
        <v>73</v>
      </c>
      <c r="E110" s="10" t="s">
        <v>18</v>
      </c>
      <c r="F110" s="30">
        <f>VLOOKUP(E110,Data!$I$21:$J$30,2)</f>
        <v>2</v>
      </c>
      <c r="G110" s="23">
        <v>2</v>
      </c>
      <c r="H110" s="23">
        <v>3</v>
      </c>
      <c r="I110" s="30"/>
      <c r="J110" s="42">
        <f>Workouts[[#This Row],[Body za Umiestnenie]]+Workouts[[#This Row],[Body Účasť]]</f>
        <v>2</v>
      </c>
      <c r="K110" s="10"/>
    </row>
    <row r="111" spans="2:11" ht="17.399999999999999" x14ac:dyDescent="0.3">
      <c r="B111" s="40">
        <v>45647</v>
      </c>
      <c r="C111" s="29" t="s">
        <v>58</v>
      </c>
      <c r="D111" s="27" t="s">
        <v>44</v>
      </c>
      <c r="E111" s="10" t="s">
        <v>18</v>
      </c>
      <c r="F111" s="30">
        <f>VLOOKUP(E111,Data!$I$21:$J$30,2)</f>
        <v>2</v>
      </c>
      <c r="G111" s="23">
        <v>3</v>
      </c>
      <c r="H111" s="23">
        <v>3</v>
      </c>
      <c r="I111" s="30"/>
      <c r="J111" s="42">
        <f>Workouts[[#This Row],[Body za Umiestnenie]]+Workouts[[#This Row],[Body Účasť]]</f>
        <v>2</v>
      </c>
      <c r="K111" s="10"/>
    </row>
    <row r="112" spans="2:11" ht="17.399999999999999" x14ac:dyDescent="0.3">
      <c r="B112" s="40">
        <v>45647</v>
      </c>
      <c r="C112" s="29" t="s">
        <v>58</v>
      </c>
      <c r="D112" s="27" t="s">
        <v>72</v>
      </c>
      <c r="E112" s="10" t="s">
        <v>18</v>
      </c>
      <c r="F112" s="30">
        <f>VLOOKUP(E112,Data!$I$21:$J$30,2)</f>
        <v>2</v>
      </c>
      <c r="G112" s="23">
        <v>1</v>
      </c>
      <c r="H112" s="23">
        <v>1</v>
      </c>
      <c r="I112" s="30"/>
      <c r="J112" s="42">
        <f>Workouts[[#This Row],[Body za Umiestnenie]]+Workouts[[#This Row],[Body Účasť]]</f>
        <v>2</v>
      </c>
      <c r="K112" s="10"/>
    </row>
    <row r="113" spans="2:11" ht="17.399999999999999" x14ac:dyDescent="0.3">
      <c r="B113" s="40">
        <v>45647</v>
      </c>
      <c r="C113" s="29" t="s">
        <v>58</v>
      </c>
      <c r="D113" s="27" t="s">
        <v>81</v>
      </c>
      <c r="E113" s="10" t="s">
        <v>18</v>
      </c>
      <c r="F113" s="30">
        <f>VLOOKUP(E113,Data!$I$21:$J$30,2)</f>
        <v>2</v>
      </c>
      <c r="G113" s="23">
        <v>1</v>
      </c>
      <c r="H113" s="23">
        <v>4</v>
      </c>
      <c r="I113" s="30">
        <f t="shared" ref="I113:I114" si="3">H113-G113-1</f>
        <v>2</v>
      </c>
      <c r="J113" s="42">
        <f>Workouts[[#This Row],[Body za Umiestnenie]]+Workouts[[#This Row],[Body Účasť]]</f>
        <v>4</v>
      </c>
      <c r="K113" s="10"/>
    </row>
    <row r="114" spans="2:11" ht="17.399999999999999" x14ac:dyDescent="0.3">
      <c r="B114" s="40">
        <v>45647</v>
      </c>
      <c r="C114" s="29" t="s">
        <v>58</v>
      </c>
      <c r="D114" s="27" t="s">
        <v>82</v>
      </c>
      <c r="E114" s="10" t="s">
        <v>18</v>
      </c>
      <c r="F114" s="30">
        <f>VLOOKUP(E114,Data!$I$21:$J$30,2)</f>
        <v>2</v>
      </c>
      <c r="G114" s="23">
        <v>2</v>
      </c>
      <c r="H114" s="23">
        <v>4</v>
      </c>
      <c r="I114" s="30">
        <f t="shared" si="3"/>
        <v>1</v>
      </c>
      <c r="J114" s="42">
        <f>Workouts[[#This Row],[Body za Umiestnenie]]+Workouts[[#This Row],[Body Účasť]]</f>
        <v>3</v>
      </c>
      <c r="K114" s="10"/>
    </row>
    <row r="115" spans="2:11" ht="17.399999999999999" x14ac:dyDescent="0.3">
      <c r="B115" s="40">
        <v>45647</v>
      </c>
      <c r="C115" s="29" t="s">
        <v>58</v>
      </c>
      <c r="D115" s="27" t="s">
        <v>83</v>
      </c>
      <c r="E115" s="10" t="s">
        <v>18</v>
      </c>
      <c r="F115" s="30">
        <f>VLOOKUP(E115,Data!$I$21:$J$30,2)</f>
        <v>2</v>
      </c>
      <c r="G115" s="23">
        <v>3</v>
      </c>
      <c r="H115" s="23">
        <v>4</v>
      </c>
      <c r="I115" s="30"/>
      <c r="J115" s="42">
        <f>Workouts[[#This Row],[Body za Umiestnenie]]+Workouts[[#This Row],[Body Účasť]]</f>
        <v>2</v>
      </c>
      <c r="K115" s="10"/>
    </row>
    <row r="116" spans="2:11" ht="17.399999999999999" x14ac:dyDescent="0.3">
      <c r="B116" s="40">
        <v>45647</v>
      </c>
      <c r="C116" s="29" t="s">
        <v>58</v>
      </c>
      <c r="D116" s="27" t="s">
        <v>84</v>
      </c>
      <c r="E116" s="10" t="s">
        <v>18</v>
      </c>
      <c r="F116" s="30">
        <f>VLOOKUP(E116,Data!$I$21:$J$30,2)</f>
        <v>2</v>
      </c>
      <c r="G116" s="23">
        <v>4</v>
      </c>
      <c r="H116" s="23">
        <v>4</v>
      </c>
      <c r="I116" s="30"/>
      <c r="J116" s="42">
        <f>Workouts[[#This Row],[Body za Umiestnenie]]+Workouts[[#This Row],[Body Účasť]]</f>
        <v>2</v>
      </c>
      <c r="K116" s="10"/>
    </row>
    <row r="117" spans="2:11" ht="17.399999999999999" x14ac:dyDescent="0.3">
      <c r="B117" s="40">
        <v>45668</v>
      </c>
      <c r="C117" s="29" t="s">
        <v>58</v>
      </c>
      <c r="D117" s="27" t="s">
        <v>39</v>
      </c>
      <c r="E117" s="10" t="s">
        <v>17</v>
      </c>
      <c r="F117" s="30">
        <f>VLOOKUP(E117,Data!$I$21:$J$30,2)</f>
        <v>4</v>
      </c>
      <c r="G117" s="23">
        <v>1</v>
      </c>
      <c r="H117" s="23"/>
      <c r="I117" s="30">
        <v>16</v>
      </c>
      <c r="J117" s="42">
        <f>Workouts[[#This Row],[Body za Umiestnenie]]+Workouts[[#This Row],[Body Účasť]]</f>
        <v>20</v>
      </c>
      <c r="K117" s="10"/>
    </row>
    <row r="118" spans="2:11" ht="17.399999999999999" x14ac:dyDescent="0.3">
      <c r="B118" s="40">
        <v>45668</v>
      </c>
      <c r="C118" s="29" t="s">
        <v>54</v>
      </c>
      <c r="D118" s="27" t="s">
        <v>50</v>
      </c>
      <c r="E118" s="10" t="s">
        <v>20</v>
      </c>
      <c r="F118" s="30">
        <f>VLOOKUP(E118,Data!$I$21:$J$30,2)</f>
        <v>2</v>
      </c>
      <c r="G118" s="23">
        <v>5</v>
      </c>
      <c r="H118" s="23"/>
      <c r="I118" s="30">
        <v>1</v>
      </c>
      <c r="J118" s="42">
        <f>Workouts[[#This Row],[Body za Umiestnenie]]+Workouts[[#This Row],[Body Účasť]]</f>
        <v>3</v>
      </c>
      <c r="K118" s="10"/>
    </row>
    <row r="119" spans="2:11" ht="17.399999999999999" x14ac:dyDescent="0.3">
      <c r="B119" s="40">
        <v>45676</v>
      </c>
      <c r="C119" s="29" t="s">
        <v>16</v>
      </c>
      <c r="D119" s="27" t="s">
        <v>39</v>
      </c>
      <c r="E119" s="10" t="s">
        <v>16</v>
      </c>
      <c r="F119" s="30">
        <f>VLOOKUP(E119,Data!$I$21:$J$30,2)</f>
        <v>8</v>
      </c>
      <c r="G119" s="23">
        <v>3</v>
      </c>
      <c r="H119" s="23"/>
      <c r="I119" s="30">
        <v>10</v>
      </c>
      <c r="J119" s="42">
        <f>Workouts[[#This Row],[Body za Umiestnenie]]+Workouts[[#This Row],[Body Účasť]]</f>
        <v>18</v>
      </c>
      <c r="K119" s="10"/>
    </row>
    <row r="120" spans="2:11" ht="17.399999999999999" x14ac:dyDescent="0.3">
      <c r="B120" s="40">
        <v>45676</v>
      </c>
      <c r="C120" s="29" t="s">
        <v>16</v>
      </c>
      <c r="D120" s="27" t="s">
        <v>46</v>
      </c>
      <c r="E120" s="10" t="s">
        <v>16</v>
      </c>
      <c r="F120" s="30">
        <f>VLOOKUP(E120,Data!$I$21:$J$30,2)</f>
        <v>8</v>
      </c>
      <c r="G120" s="23">
        <v>7</v>
      </c>
      <c r="H120" s="23"/>
      <c r="I120" s="30">
        <v>6</v>
      </c>
      <c r="J120" s="42">
        <f>Workouts[[#This Row],[Body za Umiestnenie]]+Workouts[[#This Row],[Body Účasť]]</f>
        <v>14</v>
      </c>
      <c r="K120" s="10"/>
    </row>
    <row r="121" spans="2:11" ht="17.399999999999999" x14ac:dyDescent="0.3">
      <c r="B121" s="40">
        <v>45676</v>
      </c>
      <c r="C121" s="29" t="s">
        <v>16</v>
      </c>
      <c r="D121" s="27" t="s">
        <v>45</v>
      </c>
      <c r="E121" s="10" t="s">
        <v>16</v>
      </c>
      <c r="F121" s="30">
        <f>VLOOKUP(E121,Data!$I$21:$J$30,2)</f>
        <v>8</v>
      </c>
      <c r="G121" s="23">
        <v>15</v>
      </c>
      <c r="H121" s="23"/>
      <c r="I121" s="30"/>
      <c r="J121" s="42">
        <f>Workouts[[#This Row],[Body za Umiestnenie]]+Workouts[[#This Row],[Body Účasť]]</f>
        <v>8</v>
      </c>
      <c r="K121" s="10"/>
    </row>
    <row r="122" spans="2:11" ht="17.399999999999999" x14ac:dyDescent="0.3">
      <c r="B122" s="40">
        <v>45676</v>
      </c>
      <c r="C122" s="29" t="s">
        <v>16</v>
      </c>
      <c r="D122" s="27" t="s">
        <v>70</v>
      </c>
      <c r="E122" s="10" t="s">
        <v>16</v>
      </c>
      <c r="F122" s="30">
        <f>VLOOKUP(E122,Data!$I$21:$J$30,2)</f>
        <v>8</v>
      </c>
      <c r="G122" s="23">
        <v>57</v>
      </c>
      <c r="H122" s="23"/>
      <c r="I122" s="30"/>
      <c r="J122" s="42">
        <f>Workouts[[#This Row],[Body za Umiestnenie]]+Workouts[[#This Row],[Body Účasť]]</f>
        <v>8</v>
      </c>
      <c r="K122" s="10"/>
    </row>
    <row r="123" spans="2:11" ht="17.399999999999999" x14ac:dyDescent="0.3">
      <c r="B123" s="40">
        <v>45676</v>
      </c>
      <c r="C123" s="29" t="s">
        <v>16</v>
      </c>
      <c r="D123" s="27" t="s">
        <v>5</v>
      </c>
      <c r="E123" s="10" t="s">
        <v>16</v>
      </c>
      <c r="F123" s="30">
        <f>VLOOKUP(E123,Data!$I$21:$J$30,2)</f>
        <v>8</v>
      </c>
      <c r="G123" s="23">
        <v>27</v>
      </c>
      <c r="H123" s="23"/>
      <c r="I123" s="30"/>
      <c r="J123" s="42">
        <f>Workouts[[#This Row],[Body za Umiestnenie]]+Workouts[[#This Row],[Body Účasť]]</f>
        <v>8</v>
      </c>
      <c r="K123" s="10"/>
    </row>
    <row r="124" spans="2:11" ht="17.399999999999999" x14ac:dyDescent="0.3">
      <c r="B124" s="40">
        <v>45682</v>
      </c>
      <c r="C124" s="29" t="s">
        <v>55</v>
      </c>
      <c r="D124" s="27" t="s">
        <v>5</v>
      </c>
      <c r="E124" s="10" t="s">
        <v>19</v>
      </c>
      <c r="F124" s="30">
        <f>VLOOKUP(E124,Data!$I$21:$J$30,2)</f>
        <v>2</v>
      </c>
      <c r="G124" s="23">
        <v>21</v>
      </c>
      <c r="H124" s="23"/>
      <c r="I124" s="30"/>
      <c r="J124" s="42">
        <f>Workouts[[#This Row],[Body za Umiestnenie]]+Workouts[[#This Row],[Body Účasť]]</f>
        <v>2</v>
      </c>
      <c r="K124" s="10"/>
    </row>
    <row r="125" spans="2:11" ht="17.399999999999999" x14ac:dyDescent="0.3">
      <c r="B125" s="40">
        <v>45682</v>
      </c>
      <c r="C125" s="29" t="s">
        <v>55</v>
      </c>
      <c r="D125" s="27" t="s">
        <v>42</v>
      </c>
      <c r="E125" s="10" t="s">
        <v>19</v>
      </c>
      <c r="F125" s="30">
        <f>VLOOKUP(E125,Data!$I$21:$J$30,2)</f>
        <v>2</v>
      </c>
      <c r="G125" s="23">
        <v>49</v>
      </c>
      <c r="H125" s="23"/>
      <c r="I125" s="30"/>
      <c r="J125" s="42">
        <f>Workouts[[#This Row],[Body za Umiestnenie]]+Workouts[[#This Row],[Body Účasť]]</f>
        <v>2</v>
      </c>
      <c r="K125" s="10"/>
    </row>
    <row r="126" spans="2:11" ht="17.399999999999999" x14ac:dyDescent="0.3">
      <c r="B126" s="40">
        <v>45683</v>
      </c>
      <c r="C126" s="29" t="s">
        <v>54</v>
      </c>
      <c r="D126" s="27" t="s">
        <v>5</v>
      </c>
      <c r="E126" s="10" t="s">
        <v>17</v>
      </c>
      <c r="F126" s="30">
        <f>VLOOKUP(E126,Data!$I$21:$J$30,2)</f>
        <v>4</v>
      </c>
      <c r="G126" s="23"/>
      <c r="H126" s="23"/>
      <c r="I126" s="30"/>
      <c r="J126" s="42">
        <f>Workouts[[#This Row],[Body za Umiestnenie]]+Workouts[[#This Row],[Body Účasť]]</f>
        <v>4</v>
      </c>
      <c r="K126" s="10"/>
    </row>
    <row r="127" spans="2:11" ht="17.399999999999999" x14ac:dyDescent="0.3">
      <c r="B127" s="40">
        <v>45683</v>
      </c>
      <c r="C127" s="29" t="s">
        <v>58</v>
      </c>
      <c r="D127" s="27" t="s">
        <v>85</v>
      </c>
      <c r="E127" s="10" t="s">
        <v>18</v>
      </c>
      <c r="F127" s="30">
        <f>VLOOKUP(E127,Data!$I$21:$J$30,2)</f>
        <v>2</v>
      </c>
      <c r="G127" s="23">
        <v>1</v>
      </c>
      <c r="H127" s="23">
        <v>2</v>
      </c>
      <c r="I127" s="30"/>
      <c r="J127" s="42">
        <f>Workouts[[#This Row],[Body za Umiestnenie]]+Workouts[[#This Row],[Body Účasť]]</f>
        <v>2</v>
      </c>
      <c r="K127" s="10"/>
    </row>
    <row r="128" spans="2:11" ht="17.399999999999999" x14ac:dyDescent="0.3">
      <c r="B128" s="40">
        <v>45683</v>
      </c>
      <c r="C128" s="29" t="s">
        <v>58</v>
      </c>
      <c r="D128" s="27" t="s">
        <v>86</v>
      </c>
      <c r="E128" s="10" t="s">
        <v>18</v>
      </c>
      <c r="F128" s="30">
        <f>VLOOKUP(E128,Data!$I$21:$J$30,2)</f>
        <v>2</v>
      </c>
      <c r="G128" s="23">
        <v>2</v>
      </c>
      <c r="H128" s="23">
        <v>2</v>
      </c>
      <c r="I128" s="30"/>
      <c r="J128" s="42">
        <f>Workouts[[#This Row],[Body za Umiestnenie]]+Workouts[[#This Row],[Body Účasť]]</f>
        <v>2</v>
      </c>
      <c r="K128" s="10"/>
    </row>
    <row r="129" spans="2:11" ht="17.399999999999999" x14ac:dyDescent="0.3">
      <c r="B129" s="40">
        <v>45683</v>
      </c>
      <c r="C129" s="29" t="s">
        <v>58</v>
      </c>
      <c r="D129" s="27" t="s">
        <v>43</v>
      </c>
      <c r="E129" s="10" t="s">
        <v>18</v>
      </c>
      <c r="F129" s="30">
        <f>VLOOKUP(E129,Data!$I$21:$J$30,2)</f>
        <v>2</v>
      </c>
      <c r="G129" s="23">
        <v>1</v>
      </c>
      <c r="H129" s="23">
        <v>4</v>
      </c>
      <c r="I129" s="30">
        <f t="shared" ref="I129:I130" si="4">H129-G129-1</f>
        <v>2</v>
      </c>
      <c r="J129" s="42">
        <f>Workouts[[#This Row],[Body za Umiestnenie]]+Workouts[[#This Row],[Body Účasť]]</f>
        <v>4</v>
      </c>
      <c r="K129" s="10"/>
    </row>
    <row r="130" spans="2:11" ht="17.399999999999999" x14ac:dyDescent="0.3">
      <c r="B130" s="40">
        <v>45683</v>
      </c>
      <c r="C130" s="29" t="s">
        <v>58</v>
      </c>
      <c r="D130" s="27" t="s">
        <v>76</v>
      </c>
      <c r="E130" s="10" t="s">
        <v>18</v>
      </c>
      <c r="F130" s="30">
        <f>VLOOKUP(E130,Data!$I$21:$J$30,2)</f>
        <v>2</v>
      </c>
      <c r="G130" s="23">
        <v>2</v>
      </c>
      <c r="H130" s="23">
        <v>4</v>
      </c>
      <c r="I130" s="30">
        <f t="shared" si="4"/>
        <v>1</v>
      </c>
      <c r="J130" s="42">
        <f>Workouts[[#This Row],[Body za Umiestnenie]]+Workouts[[#This Row],[Body Účasť]]</f>
        <v>3</v>
      </c>
      <c r="K130" s="10"/>
    </row>
    <row r="131" spans="2:11" ht="17.399999999999999" x14ac:dyDescent="0.3">
      <c r="B131" s="40">
        <v>45683</v>
      </c>
      <c r="C131" s="29" t="s">
        <v>58</v>
      </c>
      <c r="D131" s="27" t="s">
        <v>87</v>
      </c>
      <c r="E131" s="10" t="s">
        <v>18</v>
      </c>
      <c r="F131" s="30">
        <f>VLOOKUP(E131,Data!$I$21:$J$30,2)</f>
        <v>2</v>
      </c>
      <c r="G131" s="23">
        <v>3</v>
      </c>
      <c r="H131" s="23">
        <v>4</v>
      </c>
      <c r="I131" s="30"/>
      <c r="J131" s="42">
        <f>Workouts[[#This Row],[Body za Umiestnenie]]+Workouts[[#This Row],[Body Účasť]]</f>
        <v>2</v>
      </c>
      <c r="K131" s="10"/>
    </row>
    <row r="132" spans="2:11" ht="17.399999999999999" x14ac:dyDescent="0.3">
      <c r="B132" s="40">
        <v>45683</v>
      </c>
      <c r="C132" s="29" t="s">
        <v>58</v>
      </c>
      <c r="D132" s="27" t="s">
        <v>88</v>
      </c>
      <c r="E132" s="10" t="s">
        <v>18</v>
      </c>
      <c r="F132" s="30">
        <f>VLOOKUP(E132,Data!$I$21:$J$30,2)</f>
        <v>2</v>
      </c>
      <c r="G132" s="23">
        <v>4</v>
      </c>
      <c r="H132" s="23">
        <v>4</v>
      </c>
      <c r="I132" s="30"/>
      <c r="J132" s="42">
        <f>Workouts[[#This Row],[Body za Umiestnenie]]+Workouts[[#This Row],[Body Účasť]]</f>
        <v>2</v>
      </c>
      <c r="K132" s="10"/>
    </row>
    <row r="133" spans="2:11" ht="17.399999999999999" x14ac:dyDescent="0.3">
      <c r="B133" s="40">
        <v>45683</v>
      </c>
      <c r="C133" s="29" t="s">
        <v>58</v>
      </c>
      <c r="D133" s="27" t="s">
        <v>72</v>
      </c>
      <c r="E133" s="10" t="s">
        <v>18</v>
      </c>
      <c r="F133" s="30">
        <f>VLOOKUP(E133,Data!$I$21:$J$30,2)</f>
        <v>2</v>
      </c>
      <c r="G133" s="23">
        <v>1</v>
      </c>
      <c r="H133" s="23">
        <v>6</v>
      </c>
      <c r="I133" s="30">
        <f t="shared" ref="I133:I136" si="5">H133-G133-1</f>
        <v>4</v>
      </c>
      <c r="J133" s="42">
        <f>Workouts[[#This Row],[Body za Umiestnenie]]+Workouts[[#This Row],[Body Účasť]]</f>
        <v>6</v>
      </c>
      <c r="K133" s="10"/>
    </row>
    <row r="134" spans="2:11" ht="17.399999999999999" x14ac:dyDescent="0.3">
      <c r="B134" s="40">
        <v>45683</v>
      </c>
      <c r="C134" s="29" t="s">
        <v>58</v>
      </c>
      <c r="D134" s="27" t="s">
        <v>89</v>
      </c>
      <c r="E134" s="10" t="s">
        <v>18</v>
      </c>
      <c r="F134" s="30">
        <f>VLOOKUP(E134,Data!$I$21:$J$30,2)</f>
        <v>2</v>
      </c>
      <c r="G134" s="23">
        <v>2</v>
      </c>
      <c r="H134" s="23">
        <v>6</v>
      </c>
      <c r="I134" s="30">
        <f t="shared" si="5"/>
        <v>3</v>
      </c>
      <c r="J134" s="42">
        <f>Workouts[[#This Row],[Body za Umiestnenie]]+Workouts[[#This Row],[Body Účasť]]</f>
        <v>5</v>
      </c>
      <c r="K134" s="10"/>
    </row>
    <row r="135" spans="2:11" ht="17.399999999999999" x14ac:dyDescent="0.3">
      <c r="B135" s="40">
        <v>45683</v>
      </c>
      <c r="C135" s="29" t="s">
        <v>58</v>
      </c>
      <c r="D135" s="27" t="s">
        <v>90</v>
      </c>
      <c r="E135" s="10" t="s">
        <v>18</v>
      </c>
      <c r="F135" s="30">
        <f>VLOOKUP(E135,Data!$I$21:$J$30,2)</f>
        <v>2</v>
      </c>
      <c r="G135" s="23">
        <v>3</v>
      </c>
      <c r="H135" s="23">
        <v>6</v>
      </c>
      <c r="I135" s="30">
        <f t="shared" si="5"/>
        <v>2</v>
      </c>
      <c r="J135" s="42">
        <f>Workouts[[#This Row],[Body za Umiestnenie]]+Workouts[[#This Row],[Body Účasť]]</f>
        <v>4</v>
      </c>
      <c r="K135" s="10"/>
    </row>
    <row r="136" spans="2:11" ht="17.399999999999999" x14ac:dyDescent="0.3">
      <c r="B136" s="40">
        <v>45683</v>
      </c>
      <c r="C136" s="29" t="s">
        <v>58</v>
      </c>
      <c r="D136" s="27" t="s">
        <v>91</v>
      </c>
      <c r="E136" s="10" t="s">
        <v>18</v>
      </c>
      <c r="F136" s="30">
        <f>VLOOKUP(E136,Data!$I$21:$J$30,2)</f>
        <v>2</v>
      </c>
      <c r="G136" s="23">
        <v>4</v>
      </c>
      <c r="H136" s="23">
        <v>6</v>
      </c>
      <c r="I136" s="30">
        <f t="shared" si="5"/>
        <v>1</v>
      </c>
      <c r="J136" s="42">
        <f>Workouts[[#This Row],[Body za Umiestnenie]]+Workouts[[#This Row],[Body Účasť]]</f>
        <v>3</v>
      </c>
      <c r="K136" s="10"/>
    </row>
    <row r="137" spans="2:11" ht="17.399999999999999" x14ac:dyDescent="0.3">
      <c r="B137" s="40">
        <v>45683</v>
      </c>
      <c r="C137" s="29" t="s">
        <v>58</v>
      </c>
      <c r="D137" s="27" t="s">
        <v>92</v>
      </c>
      <c r="E137" s="10" t="s">
        <v>18</v>
      </c>
      <c r="F137" s="30">
        <f>VLOOKUP(E137,Data!$I$21:$J$30,2)</f>
        <v>2</v>
      </c>
      <c r="G137" s="23">
        <v>5</v>
      </c>
      <c r="H137" s="23">
        <v>6</v>
      </c>
      <c r="I137" s="30"/>
      <c r="J137" s="42">
        <f>Workouts[[#This Row],[Body za Umiestnenie]]+Workouts[[#This Row],[Body Účasť]]</f>
        <v>2</v>
      </c>
      <c r="K137" s="10"/>
    </row>
    <row r="138" spans="2:11" ht="17.399999999999999" x14ac:dyDescent="0.3">
      <c r="B138" s="40">
        <v>45683</v>
      </c>
      <c r="C138" s="29" t="s">
        <v>58</v>
      </c>
      <c r="D138" s="27" t="s">
        <v>93</v>
      </c>
      <c r="E138" s="10" t="s">
        <v>18</v>
      </c>
      <c r="F138" s="30">
        <f>VLOOKUP(E138,Data!$I$21:$J$30,2)</f>
        <v>2</v>
      </c>
      <c r="G138" s="23">
        <v>6</v>
      </c>
      <c r="H138" s="23">
        <v>6</v>
      </c>
      <c r="I138" s="30"/>
      <c r="J138" s="42">
        <f>Workouts[[#This Row],[Body za Umiestnenie]]+Workouts[[#This Row],[Body Účasť]]</f>
        <v>2</v>
      </c>
      <c r="K138" s="10"/>
    </row>
    <row r="139" spans="2:11" ht="17.399999999999999" x14ac:dyDescent="0.3">
      <c r="B139" s="40">
        <v>45683</v>
      </c>
      <c r="C139" s="29" t="s">
        <v>58</v>
      </c>
      <c r="D139" s="27" t="s">
        <v>39</v>
      </c>
      <c r="E139" s="10" t="s">
        <v>18</v>
      </c>
      <c r="F139" s="30">
        <f>VLOOKUP(E139,Data!$I$21:$J$30,2)</f>
        <v>2</v>
      </c>
      <c r="G139" s="23">
        <v>1</v>
      </c>
      <c r="H139" s="23">
        <v>9</v>
      </c>
      <c r="I139" s="30">
        <f t="shared" ref="I139:I145" si="6">H139-G139-1</f>
        <v>7</v>
      </c>
      <c r="J139" s="42">
        <f>Workouts[[#This Row],[Body za Umiestnenie]]+Workouts[[#This Row],[Body Účasť]]</f>
        <v>9</v>
      </c>
      <c r="K139" s="10"/>
    </row>
    <row r="140" spans="2:11" ht="17.399999999999999" x14ac:dyDescent="0.3">
      <c r="B140" s="40">
        <v>45683</v>
      </c>
      <c r="C140" s="29" t="s">
        <v>58</v>
      </c>
      <c r="D140" s="27" t="s">
        <v>48</v>
      </c>
      <c r="E140" s="10" t="s">
        <v>18</v>
      </c>
      <c r="F140" s="30">
        <f>VLOOKUP(E140,Data!$I$21:$J$30,2)</f>
        <v>2</v>
      </c>
      <c r="G140" s="23">
        <v>2</v>
      </c>
      <c r="H140" s="23">
        <v>9</v>
      </c>
      <c r="I140" s="30">
        <f t="shared" si="6"/>
        <v>6</v>
      </c>
      <c r="J140" s="42">
        <f>Workouts[[#This Row],[Body za Umiestnenie]]+Workouts[[#This Row],[Body Účasť]]</f>
        <v>8</v>
      </c>
      <c r="K140" s="10"/>
    </row>
    <row r="141" spans="2:11" ht="17.399999999999999" x14ac:dyDescent="0.3">
      <c r="B141" s="40">
        <v>45683</v>
      </c>
      <c r="C141" s="29" t="s">
        <v>58</v>
      </c>
      <c r="D141" s="27" t="s">
        <v>75</v>
      </c>
      <c r="E141" s="10" t="s">
        <v>18</v>
      </c>
      <c r="F141" s="30">
        <f>VLOOKUP(E141,Data!$I$21:$J$30,2)</f>
        <v>2</v>
      </c>
      <c r="G141" s="23">
        <v>3</v>
      </c>
      <c r="H141" s="23">
        <v>9</v>
      </c>
      <c r="I141" s="30">
        <f t="shared" si="6"/>
        <v>5</v>
      </c>
      <c r="J141" s="42">
        <f>Workouts[[#This Row],[Body za Umiestnenie]]+Workouts[[#This Row],[Body Účasť]]</f>
        <v>7</v>
      </c>
      <c r="K141" s="10"/>
    </row>
    <row r="142" spans="2:11" ht="17.399999999999999" x14ac:dyDescent="0.3">
      <c r="B142" s="40">
        <v>45683</v>
      </c>
      <c r="C142" s="29" t="s">
        <v>58</v>
      </c>
      <c r="D142" s="27" t="s">
        <v>60</v>
      </c>
      <c r="E142" s="10" t="s">
        <v>18</v>
      </c>
      <c r="F142" s="30">
        <f>VLOOKUP(E142,Data!$I$21:$J$30,2)</f>
        <v>2</v>
      </c>
      <c r="G142" s="23">
        <v>4</v>
      </c>
      <c r="H142" s="23">
        <v>9</v>
      </c>
      <c r="I142" s="30">
        <f t="shared" si="6"/>
        <v>4</v>
      </c>
      <c r="J142" s="42">
        <f>Workouts[[#This Row],[Body za Umiestnenie]]+Workouts[[#This Row],[Body Účasť]]</f>
        <v>6</v>
      </c>
      <c r="K142" s="10"/>
    </row>
    <row r="143" spans="2:11" ht="17.399999999999999" x14ac:dyDescent="0.3">
      <c r="B143" s="40">
        <v>45683</v>
      </c>
      <c r="C143" s="29" t="s">
        <v>58</v>
      </c>
      <c r="D143" s="27" t="s">
        <v>44</v>
      </c>
      <c r="E143" s="10" t="s">
        <v>18</v>
      </c>
      <c r="F143" s="30">
        <f>VLOOKUP(E143,Data!$I$21:$J$30,2)</f>
        <v>2</v>
      </c>
      <c r="G143" s="23">
        <v>5</v>
      </c>
      <c r="H143" s="23">
        <v>9</v>
      </c>
      <c r="I143" s="30">
        <f t="shared" si="6"/>
        <v>3</v>
      </c>
      <c r="J143" s="42">
        <f>Workouts[[#This Row],[Body za Umiestnenie]]+Workouts[[#This Row],[Body Účasť]]</f>
        <v>5</v>
      </c>
      <c r="K143" s="10"/>
    </row>
    <row r="144" spans="2:11" ht="17.399999999999999" x14ac:dyDescent="0.3">
      <c r="B144" s="40">
        <v>45683</v>
      </c>
      <c r="C144" s="29" t="s">
        <v>58</v>
      </c>
      <c r="D144" s="27" t="s">
        <v>66</v>
      </c>
      <c r="E144" s="10" t="s">
        <v>18</v>
      </c>
      <c r="F144" s="30">
        <f>VLOOKUP(E144,Data!$I$21:$J$30,2)</f>
        <v>2</v>
      </c>
      <c r="G144" s="23">
        <v>6</v>
      </c>
      <c r="H144" s="23">
        <v>9</v>
      </c>
      <c r="I144" s="30">
        <f t="shared" si="6"/>
        <v>2</v>
      </c>
      <c r="J144" s="42">
        <f>Workouts[[#This Row],[Body za Umiestnenie]]+Workouts[[#This Row],[Body Účasť]]</f>
        <v>4</v>
      </c>
      <c r="K144" s="10"/>
    </row>
    <row r="145" spans="2:11" ht="17.399999999999999" x14ac:dyDescent="0.3">
      <c r="B145" s="40">
        <v>45683</v>
      </c>
      <c r="C145" s="29" t="s">
        <v>58</v>
      </c>
      <c r="D145" s="27" t="s">
        <v>94</v>
      </c>
      <c r="E145" s="10" t="s">
        <v>18</v>
      </c>
      <c r="F145" s="30">
        <f>VLOOKUP(E145,Data!$I$21:$J$30,2)</f>
        <v>2</v>
      </c>
      <c r="G145" s="23">
        <v>7</v>
      </c>
      <c r="H145" s="23">
        <v>9</v>
      </c>
      <c r="I145" s="30">
        <f t="shared" si="6"/>
        <v>1</v>
      </c>
      <c r="J145" s="42">
        <f>Workouts[[#This Row],[Body za Umiestnenie]]+Workouts[[#This Row],[Body Účasť]]</f>
        <v>3</v>
      </c>
      <c r="K145" s="10"/>
    </row>
    <row r="146" spans="2:11" ht="17.399999999999999" x14ac:dyDescent="0.3">
      <c r="B146" s="40">
        <v>45683</v>
      </c>
      <c r="C146" s="29" t="s">
        <v>58</v>
      </c>
      <c r="D146" s="27" t="s">
        <v>95</v>
      </c>
      <c r="E146" s="10" t="s">
        <v>18</v>
      </c>
      <c r="F146" s="30">
        <f>VLOOKUP(E146,Data!$I$21:$J$30,2)</f>
        <v>2</v>
      </c>
      <c r="G146" s="23">
        <v>8</v>
      </c>
      <c r="H146" s="23">
        <v>9</v>
      </c>
      <c r="I146" s="30"/>
      <c r="J146" s="42">
        <f>Workouts[[#This Row],[Body za Umiestnenie]]+Workouts[[#This Row],[Body Účasť]]</f>
        <v>2</v>
      </c>
      <c r="K146" s="10"/>
    </row>
    <row r="147" spans="2:11" ht="17.399999999999999" x14ac:dyDescent="0.3">
      <c r="B147" s="40">
        <v>45683</v>
      </c>
      <c r="C147" s="29" t="s">
        <v>58</v>
      </c>
      <c r="D147" s="27" t="s">
        <v>77</v>
      </c>
      <c r="E147" s="10" t="s">
        <v>18</v>
      </c>
      <c r="F147" s="30">
        <f>VLOOKUP(E147,Data!$I$21:$J$30,2)</f>
        <v>2</v>
      </c>
      <c r="G147" s="23">
        <v>9</v>
      </c>
      <c r="H147" s="23">
        <v>9</v>
      </c>
      <c r="I147" s="30"/>
      <c r="J147" s="42">
        <f>Workouts[[#This Row],[Body za Umiestnenie]]+Workouts[[#This Row],[Body Účasť]]</f>
        <v>2</v>
      </c>
      <c r="K147" s="10"/>
    </row>
    <row r="148" spans="2:11" ht="17.399999999999999" x14ac:dyDescent="0.3">
      <c r="B148" s="40">
        <v>45683</v>
      </c>
      <c r="C148" s="29" t="s">
        <v>58</v>
      </c>
      <c r="D148" s="27" t="s">
        <v>47</v>
      </c>
      <c r="E148" s="10" t="s">
        <v>18</v>
      </c>
      <c r="F148" s="30">
        <f>VLOOKUP(E148,Data!$I$21:$J$30,2)</f>
        <v>2</v>
      </c>
      <c r="G148" s="23">
        <v>1</v>
      </c>
      <c r="H148" s="23">
        <v>4</v>
      </c>
      <c r="I148" s="30">
        <f t="shared" ref="I148:I149" si="7">H148-G148-1</f>
        <v>2</v>
      </c>
      <c r="J148" s="42">
        <f>Workouts[[#This Row],[Body za Umiestnenie]]+Workouts[[#This Row],[Body Účasť]]</f>
        <v>4</v>
      </c>
      <c r="K148" s="10"/>
    </row>
    <row r="149" spans="2:11" ht="17.399999999999999" x14ac:dyDescent="0.3">
      <c r="B149" s="40">
        <v>45683</v>
      </c>
      <c r="C149" s="29" t="s">
        <v>58</v>
      </c>
      <c r="D149" s="27" t="s">
        <v>71</v>
      </c>
      <c r="E149" s="10" t="s">
        <v>18</v>
      </c>
      <c r="F149" s="30">
        <f>VLOOKUP(E149,Data!$I$21:$J$30,2)</f>
        <v>2</v>
      </c>
      <c r="G149" s="23">
        <v>2</v>
      </c>
      <c r="H149" s="23">
        <v>4</v>
      </c>
      <c r="I149" s="30">
        <f t="shared" si="7"/>
        <v>1</v>
      </c>
      <c r="J149" s="42">
        <f>Workouts[[#This Row],[Body za Umiestnenie]]+Workouts[[#This Row],[Body Účasť]]</f>
        <v>3</v>
      </c>
      <c r="K149" s="10"/>
    </row>
    <row r="150" spans="2:11" ht="17.399999999999999" x14ac:dyDescent="0.3">
      <c r="B150" s="40">
        <v>45683</v>
      </c>
      <c r="C150" s="29" t="s">
        <v>58</v>
      </c>
      <c r="D150" s="27" t="s">
        <v>96</v>
      </c>
      <c r="E150" s="10" t="s">
        <v>18</v>
      </c>
      <c r="F150" s="30">
        <f>VLOOKUP(E150,Data!$I$21:$J$30,2)</f>
        <v>2</v>
      </c>
      <c r="G150" s="23">
        <v>3</v>
      </c>
      <c r="H150" s="23">
        <v>4</v>
      </c>
      <c r="I150" s="30"/>
      <c r="J150" s="42">
        <f>Workouts[[#This Row],[Body za Umiestnenie]]+Workouts[[#This Row],[Body Účasť]]</f>
        <v>2</v>
      </c>
      <c r="K150" s="10"/>
    </row>
    <row r="151" spans="2:11" ht="17.399999999999999" x14ac:dyDescent="0.3">
      <c r="B151" s="40">
        <v>45683</v>
      </c>
      <c r="C151" s="29" t="s">
        <v>58</v>
      </c>
      <c r="D151" s="27" t="s">
        <v>97</v>
      </c>
      <c r="E151" s="10" t="s">
        <v>18</v>
      </c>
      <c r="F151" s="30">
        <f>VLOOKUP(E151,Data!$I$21:$J$30,2)</f>
        <v>2</v>
      </c>
      <c r="G151" s="23">
        <v>4</v>
      </c>
      <c r="H151" s="23">
        <v>4</v>
      </c>
      <c r="I151" s="30"/>
      <c r="J151" s="42">
        <f>Workouts[[#This Row],[Body za Umiestnenie]]+Workouts[[#This Row],[Body Účasť]]</f>
        <v>2</v>
      </c>
      <c r="K151" s="10"/>
    </row>
    <row r="152" spans="2:11" ht="17.399999999999999" x14ac:dyDescent="0.3">
      <c r="B152" s="40">
        <v>45683</v>
      </c>
      <c r="C152" s="29" t="s">
        <v>58</v>
      </c>
      <c r="D152" s="27" t="s">
        <v>46</v>
      </c>
      <c r="E152" s="10" t="s">
        <v>18</v>
      </c>
      <c r="F152" s="30">
        <f>VLOOKUP(E152,Data!$I$21:$J$30,2)</f>
        <v>2</v>
      </c>
      <c r="G152" s="23">
        <v>1</v>
      </c>
      <c r="H152" s="23">
        <v>5</v>
      </c>
      <c r="I152" s="30">
        <f t="shared" ref="I152:I154" si="8">H152-G152-1</f>
        <v>3</v>
      </c>
      <c r="J152" s="42">
        <f>Workouts[[#This Row],[Body za Umiestnenie]]+Workouts[[#This Row],[Body Účasť]]</f>
        <v>5</v>
      </c>
      <c r="K152" s="10"/>
    </row>
    <row r="153" spans="2:11" ht="17.399999999999999" x14ac:dyDescent="0.3">
      <c r="B153" s="40">
        <v>45683</v>
      </c>
      <c r="C153" s="29" t="s">
        <v>58</v>
      </c>
      <c r="D153" s="27" t="s">
        <v>45</v>
      </c>
      <c r="E153" s="10" t="s">
        <v>18</v>
      </c>
      <c r="F153" s="30">
        <f>VLOOKUP(E153,Data!$I$21:$J$30,2)</f>
        <v>2</v>
      </c>
      <c r="G153" s="23">
        <v>2</v>
      </c>
      <c r="H153" s="23">
        <v>5</v>
      </c>
      <c r="I153" s="30">
        <f t="shared" si="8"/>
        <v>2</v>
      </c>
      <c r="J153" s="42">
        <f>Workouts[[#This Row],[Body za Umiestnenie]]+Workouts[[#This Row],[Body Účasť]]</f>
        <v>4</v>
      </c>
      <c r="K153" s="10"/>
    </row>
    <row r="154" spans="2:11" ht="17.399999999999999" x14ac:dyDescent="0.3">
      <c r="B154" s="40">
        <v>45683</v>
      </c>
      <c r="C154" s="29" t="s">
        <v>58</v>
      </c>
      <c r="D154" s="27" t="s">
        <v>42</v>
      </c>
      <c r="E154" s="10" t="s">
        <v>18</v>
      </c>
      <c r="F154" s="30">
        <f>VLOOKUP(E154,Data!$I$21:$J$30,2)</f>
        <v>2</v>
      </c>
      <c r="G154" s="23">
        <v>3</v>
      </c>
      <c r="H154" s="23">
        <v>5</v>
      </c>
      <c r="I154" s="30">
        <f t="shared" si="8"/>
        <v>1</v>
      </c>
      <c r="J154" s="42">
        <f>Workouts[[#This Row],[Body za Umiestnenie]]+Workouts[[#This Row],[Body Účasť]]</f>
        <v>3</v>
      </c>
      <c r="K154" s="10"/>
    </row>
    <row r="155" spans="2:11" ht="17.399999999999999" x14ac:dyDescent="0.3">
      <c r="B155" s="40">
        <v>45683</v>
      </c>
      <c r="C155" s="29" t="s">
        <v>58</v>
      </c>
      <c r="D155" s="27" t="s">
        <v>68</v>
      </c>
      <c r="E155" s="10" t="s">
        <v>18</v>
      </c>
      <c r="F155" s="30">
        <f>VLOOKUP(E155,Data!$I$21:$J$30,2)</f>
        <v>2</v>
      </c>
      <c r="G155" s="23">
        <v>4</v>
      </c>
      <c r="H155" s="23">
        <v>5</v>
      </c>
      <c r="I155" s="30"/>
      <c r="J155" s="42">
        <f>Workouts[[#This Row],[Body za Umiestnenie]]+Workouts[[#This Row],[Body Účasť]]</f>
        <v>2</v>
      </c>
      <c r="K155" s="10"/>
    </row>
    <row r="156" spans="2:11" ht="17.399999999999999" x14ac:dyDescent="0.3">
      <c r="B156" s="40">
        <v>45683</v>
      </c>
      <c r="C156" s="29" t="s">
        <v>58</v>
      </c>
      <c r="D156" s="27" t="s">
        <v>74</v>
      </c>
      <c r="E156" s="10" t="s">
        <v>18</v>
      </c>
      <c r="F156" s="30">
        <f>VLOOKUP(E156,Data!$I$21:$J$30,2)</f>
        <v>2</v>
      </c>
      <c r="G156" s="23">
        <v>5</v>
      </c>
      <c r="H156" s="23">
        <v>5</v>
      </c>
      <c r="I156" s="30"/>
      <c r="J156" s="42">
        <f>Workouts[[#This Row],[Body za Umiestnenie]]+Workouts[[#This Row],[Body Účasť]]</f>
        <v>2</v>
      </c>
      <c r="K156" s="10"/>
    </row>
    <row r="157" spans="2:11" ht="17.399999999999999" x14ac:dyDescent="0.3">
      <c r="B157" s="40">
        <v>45689</v>
      </c>
      <c r="C157" s="29" t="s">
        <v>58</v>
      </c>
      <c r="D157" s="27" t="s">
        <v>46</v>
      </c>
      <c r="E157" s="10" t="s">
        <v>17</v>
      </c>
      <c r="F157" s="30">
        <f>VLOOKUP(E157,Data!$I$21:$J$30,2)</f>
        <v>4</v>
      </c>
      <c r="G157" s="23">
        <v>1</v>
      </c>
      <c r="H157" s="23"/>
      <c r="I157" s="30">
        <v>16</v>
      </c>
      <c r="J157" s="42">
        <f>Workouts[[#This Row],[Body za Umiestnenie]]+Workouts[[#This Row],[Body Účasť]]</f>
        <v>20</v>
      </c>
      <c r="K157" s="10"/>
    </row>
    <row r="158" spans="2:11" ht="17.399999999999999" x14ac:dyDescent="0.3">
      <c r="B158" s="40">
        <v>45689</v>
      </c>
      <c r="C158" s="29" t="s">
        <v>58</v>
      </c>
      <c r="D158" s="27" t="s">
        <v>45</v>
      </c>
      <c r="E158" s="10" t="s">
        <v>17</v>
      </c>
      <c r="F158" s="30">
        <f>VLOOKUP(E158,Data!$I$21:$J$30,2)</f>
        <v>4</v>
      </c>
      <c r="G158" s="23">
        <v>2</v>
      </c>
      <c r="H158" s="23"/>
      <c r="I158" s="30">
        <v>10</v>
      </c>
      <c r="J158" s="42">
        <f>Workouts[[#This Row],[Body za Umiestnenie]]+Workouts[[#This Row],[Body Účasť]]</f>
        <v>14</v>
      </c>
      <c r="K158" s="10"/>
    </row>
    <row r="159" spans="2:11" ht="17.399999999999999" x14ac:dyDescent="0.3">
      <c r="B159" s="40">
        <v>45695</v>
      </c>
      <c r="C159" s="29" t="s">
        <v>58</v>
      </c>
      <c r="D159" s="27" t="s">
        <v>46</v>
      </c>
      <c r="E159" s="10" t="s">
        <v>17</v>
      </c>
      <c r="F159" s="30">
        <f>VLOOKUP(E159,Data!$I$21:$J$30,2)</f>
        <v>4</v>
      </c>
      <c r="G159" s="23">
        <v>5</v>
      </c>
      <c r="H159" s="23"/>
      <c r="I159" s="30">
        <v>2</v>
      </c>
      <c r="J159" s="42">
        <f>Workouts[[#This Row],[Body za Umiestnenie]]+Workouts[[#This Row],[Body Účasť]]</f>
        <v>6</v>
      </c>
      <c r="K159" s="10"/>
    </row>
    <row r="160" spans="2:11" ht="17.399999999999999" x14ac:dyDescent="0.3">
      <c r="B160" s="40">
        <v>45695</v>
      </c>
      <c r="C160" s="29" t="s">
        <v>58</v>
      </c>
      <c r="D160" s="27" t="s">
        <v>45</v>
      </c>
      <c r="E160" s="10" t="s">
        <v>17</v>
      </c>
      <c r="F160" s="30">
        <f>VLOOKUP(E160,Data!$I$21:$J$30,2)</f>
        <v>4</v>
      </c>
      <c r="G160" s="23">
        <v>4</v>
      </c>
      <c r="H160" s="23"/>
      <c r="I160" s="30">
        <v>2</v>
      </c>
      <c r="J160" s="42">
        <f>Workouts[[#This Row],[Body za Umiestnenie]]+Workouts[[#This Row],[Body Účasť]]</f>
        <v>6</v>
      </c>
      <c r="K160" s="10"/>
    </row>
    <row r="161" spans="2:11" ht="17.399999999999999" x14ac:dyDescent="0.3">
      <c r="B161" s="40">
        <v>45695</v>
      </c>
      <c r="C161" s="29" t="s">
        <v>58</v>
      </c>
      <c r="D161" s="27" t="s">
        <v>48</v>
      </c>
      <c r="E161" s="10" t="s">
        <v>17</v>
      </c>
      <c r="F161" s="30">
        <f>VLOOKUP(E161,Data!$I$21:$J$30,2)</f>
        <v>4</v>
      </c>
      <c r="G161" s="23">
        <v>10</v>
      </c>
      <c r="H161" s="23"/>
      <c r="I161" s="30"/>
      <c r="J161" s="42">
        <f>Workouts[[#This Row],[Body za Umiestnenie]]+Workouts[[#This Row],[Body Účasť]]</f>
        <v>4</v>
      </c>
      <c r="K161" s="10"/>
    </row>
    <row r="162" spans="2:11" ht="17.399999999999999" x14ac:dyDescent="0.3">
      <c r="B162" s="40">
        <v>45695</v>
      </c>
      <c r="C162" s="29" t="s">
        <v>58</v>
      </c>
      <c r="D162" s="27" t="s">
        <v>47</v>
      </c>
      <c r="E162" s="10" t="s">
        <v>17</v>
      </c>
      <c r="F162" s="30">
        <f>VLOOKUP(E162,Data!$I$21:$J$30,2)</f>
        <v>4</v>
      </c>
      <c r="G162" s="23">
        <v>9</v>
      </c>
      <c r="H162" s="23"/>
      <c r="I162" s="30"/>
      <c r="J162" s="42">
        <f>Workouts[[#This Row],[Body za Umiestnenie]]+Workouts[[#This Row],[Body Účasť]]</f>
        <v>4</v>
      </c>
      <c r="K162" s="10"/>
    </row>
    <row r="163" spans="2:11" ht="17.399999999999999" x14ac:dyDescent="0.3">
      <c r="B163" s="40">
        <v>45695</v>
      </c>
      <c r="C163" s="29" t="s">
        <v>58</v>
      </c>
      <c r="D163" s="27" t="s">
        <v>49</v>
      </c>
      <c r="E163" s="10" t="s">
        <v>17</v>
      </c>
      <c r="F163" s="30">
        <f>VLOOKUP(E163,Data!$I$21:$J$30,2)</f>
        <v>4</v>
      </c>
      <c r="G163" s="23">
        <v>14</v>
      </c>
      <c r="H163" s="23"/>
      <c r="I163" s="30"/>
      <c r="J163" s="42">
        <f>Workouts[[#This Row],[Body za Umiestnenie]]+Workouts[[#This Row],[Body Účasť]]</f>
        <v>4</v>
      </c>
      <c r="K163" s="10"/>
    </row>
    <row r="164" spans="2:11" ht="17.399999999999999" x14ac:dyDescent="0.3">
      <c r="B164" s="40">
        <v>45711</v>
      </c>
      <c r="C164" s="29" t="s">
        <v>58</v>
      </c>
      <c r="D164" s="27" t="s">
        <v>39</v>
      </c>
      <c r="E164" s="10" t="s">
        <v>18</v>
      </c>
      <c r="F164" s="30">
        <f>VLOOKUP(E164,Data!$I$21:$J$30,2)</f>
        <v>2</v>
      </c>
      <c r="G164" s="23">
        <v>1</v>
      </c>
      <c r="H164" s="23">
        <v>10</v>
      </c>
      <c r="I164" s="30">
        <f t="shared" ref="I164" si="9">H164-G164-1</f>
        <v>8</v>
      </c>
      <c r="J164" s="42">
        <f>Workouts[[#This Row],[Body za Umiestnenie]]+Workouts[[#This Row],[Body Účasť]]</f>
        <v>10</v>
      </c>
      <c r="K164" s="10"/>
    </row>
    <row r="165" spans="2:11" ht="17.399999999999999" x14ac:dyDescent="0.3">
      <c r="B165" s="40">
        <v>45711</v>
      </c>
      <c r="C165" s="29" t="s">
        <v>58</v>
      </c>
      <c r="D165" s="27" t="s">
        <v>47</v>
      </c>
      <c r="E165" s="10" t="s">
        <v>18</v>
      </c>
      <c r="F165" s="30">
        <f>VLOOKUP(E165,Data!$I$21:$J$30,2)</f>
        <v>2</v>
      </c>
      <c r="G165" s="23">
        <v>2</v>
      </c>
      <c r="H165" s="23">
        <v>10</v>
      </c>
      <c r="I165" s="30">
        <f t="shared" ref="I165:I171" si="10">H165-G165-1</f>
        <v>7</v>
      </c>
      <c r="J165" s="42">
        <f>Workouts[[#This Row],[Body za Umiestnenie]]+Workouts[[#This Row],[Body Účasť]]</f>
        <v>9</v>
      </c>
      <c r="K165" s="10"/>
    </row>
    <row r="166" spans="2:11" ht="17.399999999999999" x14ac:dyDescent="0.3">
      <c r="B166" s="40">
        <v>45711</v>
      </c>
      <c r="C166" s="29" t="s">
        <v>58</v>
      </c>
      <c r="D166" s="27" t="s">
        <v>48</v>
      </c>
      <c r="E166" s="10" t="s">
        <v>18</v>
      </c>
      <c r="F166" s="30">
        <f>VLOOKUP(E166,Data!$I$21:$J$30,2)</f>
        <v>2</v>
      </c>
      <c r="G166" s="23">
        <v>3</v>
      </c>
      <c r="H166" s="23">
        <v>10</v>
      </c>
      <c r="I166" s="30">
        <f t="shared" si="10"/>
        <v>6</v>
      </c>
      <c r="J166" s="42">
        <f>Workouts[[#This Row],[Body za Umiestnenie]]+Workouts[[#This Row],[Body Účasť]]</f>
        <v>8</v>
      </c>
      <c r="K166" s="10"/>
    </row>
    <row r="167" spans="2:11" ht="17.399999999999999" x14ac:dyDescent="0.3">
      <c r="B167" s="40">
        <v>45711</v>
      </c>
      <c r="C167" s="29" t="s">
        <v>58</v>
      </c>
      <c r="D167" s="27" t="s">
        <v>66</v>
      </c>
      <c r="E167" s="10" t="s">
        <v>18</v>
      </c>
      <c r="F167" s="30">
        <f>VLOOKUP(E167,Data!$I$21:$J$30,2)</f>
        <v>2</v>
      </c>
      <c r="G167" s="23">
        <v>4</v>
      </c>
      <c r="H167" s="23">
        <v>10</v>
      </c>
      <c r="I167" s="30">
        <f t="shared" si="10"/>
        <v>5</v>
      </c>
      <c r="J167" s="42">
        <f>Workouts[[#This Row],[Body za Umiestnenie]]+Workouts[[#This Row],[Body Účasť]]</f>
        <v>7</v>
      </c>
      <c r="K167" s="10"/>
    </row>
    <row r="168" spans="2:11" ht="17.399999999999999" x14ac:dyDescent="0.3">
      <c r="B168" s="40">
        <v>45711</v>
      </c>
      <c r="C168" s="29" t="s">
        <v>58</v>
      </c>
      <c r="D168" s="27" t="s">
        <v>75</v>
      </c>
      <c r="E168" s="10" t="s">
        <v>18</v>
      </c>
      <c r="F168" s="30">
        <f>VLOOKUP(E168,Data!$I$21:$J$30,2)</f>
        <v>2</v>
      </c>
      <c r="G168" s="23">
        <v>5</v>
      </c>
      <c r="H168" s="23">
        <v>10</v>
      </c>
      <c r="I168" s="30">
        <f t="shared" si="10"/>
        <v>4</v>
      </c>
      <c r="J168" s="42">
        <f>Workouts[[#This Row],[Body za Umiestnenie]]+Workouts[[#This Row],[Body Účasť]]</f>
        <v>6</v>
      </c>
      <c r="K168" s="10"/>
    </row>
    <row r="169" spans="2:11" ht="17.399999999999999" x14ac:dyDescent="0.3">
      <c r="B169" s="40">
        <v>45711</v>
      </c>
      <c r="C169" s="29" t="s">
        <v>58</v>
      </c>
      <c r="D169" s="27" t="s">
        <v>49</v>
      </c>
      <c r="E169" s="10" t="s">
        <v>18</v>
      </c>
      <c r="F169" s="30">
        <f>VLOOKUP(E169,Data!$I$21:$J$30,2)</f>
        <v>2</v>
      </c>
      <c r="G169" s="23">
        <v>6</v>
      </c>
      <c r="H169" s="23">
        <v>10</v>
      </c>
      <c r="I169" s="30">
        <f t="shared" si="10"/>
        <v>3</v>
      </c>
      <c r="J169" s="42">
        <f>Workouts[[#This Row],[Body za Umiestnenie]]+Workouts[[#This Row],[Body Účasť]]</f>
        <v>5</v>
      </c>
      <c r="K169" s="10"/>
    </row>
    <row r="170" spans="2:11" ht="17.399999999999999" x14ac:dyDescent="0.3">
      <c r="B170" s="40">
        <v>45711</v>
      </c>
      <c r="C170" s="29" t="s">
        <v>58</v>
      </c>
      <c r="D170" s="27" t="s">
        <v>76</v>
      </c>
      <c r="E170" s="10" t="s">
        <v>18</v>
      </c>
      <c r="F170" s="30">
        <f>VLOOKUP(E170,Data!$I$21:$J$30,2)</f>
        <v>2</v>
      </c>
      <c r="G170" s="23">
        <v>7</v>
      </c>
      <c r="H170" s="23">
        <v>10</v>
      </c>
      <c r="I170" s="30">
        <f t="shared" si="10"/>
        <v>2</v>
      </c>
      <c r="J170" s="42">
        <f>Workouts[[#This Row],[Body za Umiestnenie]]+Workouts[[#This Row],[Body Účasť]]</f>
        <v>4</v>
      </c>
      <c r="K170" s="10"/>
    </row>
    <row r="171" spans="2:11" ht="17.399999999999999" x14ac:dyDescent="0.3">
      <c r="B171" s="40">
        <v>45711</v>
      </c>
      <c r="C171" s="29" t="s">
        <v>58</v>
      </c>
      <c r="D171" s="27" t="s">
        <v>77</v>
      </c>
      <c r="E171" s="10" t="s">
        <v>18</v>
      </c>
      <c r="F171" s="30">
        <f>VLOOKUP(E171,Data!$I$21:$J$30,2)</f>
        <v>2</v>
      </c>
      <c r="G171" s="23">
        <v>8</v>
      </c>
      <c r="H171" s="23">
        <v>10</v>
      </c>
      <c r="I171" s="30">
        <f t="shared" si="10"/>
        <v>1</v>
      </c>
      <c r="J171" s="42">
        <f>Workouts[[#This Row],[Body za Umiestnenie]]+Workouts[[#This Row],[Body Účasť]]</f>
        <v>3</v>
      </c>
      <c r="K171" s="10"/>
    </row>
    <row r="172" spans="2:11" ht="17.399999999999999" x14ac:dyDescent="0.3">
      <c r="B172" s="40">
        <v>45711</v>
      </c>
      <c r="C172" s="29" t="s">
        <v>58</v>
      </c>
      <c r="D172" s="27" t="s">
        <v>98</v>
      </c>
      <c r="E172" s="10" t="s">
        <v>18</v>
      </c>
      <c r="F172" s="30">
        <f>VLOOKUP(E172,Data!$I$21:$J$30,2)</f>
        <v>2</v>
      </c>
      <c r="G172" s="23">
        <v>9</v>
      </c>
      <c r="H172" s="23">
        <v>10</v>
      </c>
      <c r="I172" s="30"/>
      <c r="J172" s="42">
        <f>Workouts[[#This Row],[Body za Umiestnenie]]+Workouts[[#This Row],[Body Účasť]]</f>
        <v>2</v>
      </c>
      <c r="K172" s="10"/>
    </row>
    <row r="173" spans="2:11" ht="17.399999999999999" x14ac:dyDescent="0.3">
      <c r="B173" s="40">
        <v>45711</v>
      </c>
      <c r="C173" s="29" t="s">
        <v>58</v>
      </c>
      <c r="D173" s="27" t="s">
        <v>99</v>
      </c>
      <c r="E173" s="10" t="s">
        <v>18</v>
      </c>
      <c r="F173" s="30">
        <f>VLOOKUP(E173,Data!$I$21:$J$30,2)</f>
        <v>2</v>
      </c>
      <c r="G173" s="23">
        <v>10</v>
      </c>
      <c r="H173" s="23">
        <v>10</v>
      </c>
      <c r="I173" s="30"/>
      <c r="J173" s="42">
        <f>Workouts[[#This Row],[Body za Umiestnenie]]+Workouts[[#This Row],[Body Účasť]]</f>
        <v>2</v>
      </c>
      <c r="K173" s="10"/>
    </row>
    <row r="174" spans="2:11" ht="17.399999999999999" x14ac:dyDescent="0.3">
      <c r="B174" s="40">
        <v>45711</v>
      </c>
      <c r="C174" s="29" t="s">
        <v>58</v>
      </c>
      <c r="D174" s="27" t="s">
        <v>45</v>
      </c>
      <c r="E174" s="10" t="s">
        <v>18</v>
      </c>
      <c r="F174" s="30">
        <f>VLOOKUP(E174,Data!$I$21:$J$30,2)</f>
        <v>2</v>
      </c>
      <c r="G174" s="23">
        <v>1</v>
      </c>
      <c r="H174" s="23">
        <v>4</v>
      </c>
      <c r="I174" s="30">
        <f t="shared" ref="I174:I175" si="11">H174-G174-1</f>
        <v>2</v>
      </c>
      <c r="J174" s="42">
        <f>Workouts[[#This Row],[Body za Umiestnenie]]+Workouts[[#This Row],[Body Účasť]]</f>
        <v>4</v>
      </c>
      <c r="K174" s="10"/>
    </row>
    <row r="175" spans="2:11" ht="17.399999999999999" x14ac:dyDescent="0.3">
      <c r="B175" s="40">
        <v>45711</v>
      </c>
      <c r="C175" s="29" t="s">
        <v>58</v>
      </c>
      <c r="D175" s="27" t="s">
        <v>46</v>
      </c>
      <c r="E175" s="10" t="s">
        <v>18</v>
      </c>
      <c r="F175" s="30">
        <f>VLOOKUP(E175,Data!$I$21:$J$30,2)</f>
        <v>2</v>
      </c>
      <c r="G175" s="23">
        <v>2</v>
      </c>
      <c r="H175" s="23">
        <v>4</v>
      </c>
      <c r="I175" s="30">
        <f t="shared" si="11"/>
        <v>1</v>
      </c>
      <c r="J175" s="42">
        <f>Workouts[[#This Row],[Body za Umiestnenie]]+Workouts[[#This Row],[Body Účasť]]</f>
        <v>3</v>
      </c>
      <c r="K175" s="10"/>
    </row>
    <row r="176" spans="2:11" ht="17.399999999999999" x14ac:dyDescent="0.3">
      <c r="B176" s="40">
        <v>45711</v>
      </c>
      <c r="C176" s="29" t="s">
        <v>58</v>
      </c>
      <c r="D176" s="27" t="s">
        <v>76</v>
      </c>
      <c r="E176" s="10" t="s">
        <v>18</v>
      </c>
      <c r="F176" s="30">
        <f>VLOOKUP(E176,Data!$I$21:$J$30,2)</f>
        <v>2</v>
      </c>
      <c r="G176" s="23">
        <v>3</v>
      </c>
      <c r="H176" s="23">
        <v>4</v>
      </c>
      <c r="I176" s="30"/>
      <c r="J176" s="42">
        <f>Workouts[[#This Row],[Body za Umiestnenie]]+Workouts[[#This Row],[Body Účasť]]</f>
        <v>2</v>
      </c>
      <c r="K176" s="10"/>
    </row>
    <row r="177" spans="2:11" ht="17.399999999999999" x14ac:dyDescent="0.3">
      <c r="B177" s="40">
        <v>45711</v>
      </c>
      <c r="C177" s="29" t="s">
        <v>58</v>
      </c>
      <c r="D177" s="27" t="s">
        <v>99</v>
      </c>
      <c r="E177" s="10" t="s">
        <v>18</v>
      </c>
      <c r="F177" s="30">
        <f>VLOOKUP(E177,Data!$I$21:$J$30,2)</f>
        <v>2</v>
      </c>
      <c r="G177" s="23">
        <v>4</v>
      </c>
      <c r="H177" s="23">
        <v>4</v>
      </c>
      <c r="I177" s="30"/>
      <c r="J177" s="42">
        <f>Workouts[[#This Row],[Body za Umiestnenie]]+Workouts[[#This Row],[Body Účasť]]</f>
        <v>2</v>
      </c>
      <c r="K177" s="10"/>
    </row>
    <row r="178" spans="2:11" ht="17.399999999999999" x14ac:dyDescent="0.3">
      <c r="B178" s="40">
        <v>45689</v>
      </c>
      <c r="C178" s="29" t="s">
        <v>69</v>
      </c>
      <c r="D178" s="27" t="s">
        <v>50</v>
      </c>
      <c r="E178" s="10" t="s">
        <v>19</v>
      </c>
      <c r="F178" s="30">
        <f>VLOOKUP(E178,Data!$I$21:$J$30,2)</f>
        <v>2</v>
      </c>
      <c r="G178" s="23"/>
      <c r="H178" s="23"/>
      <c r="I178" s="30"/>
      <c r="J178" s="42">
        <f>Workouts[[#This Row],[Body za Umiestnenie]]+Workouts[[#This Row],[Body Účasť]]</f>
        <v>2</v>
      </c>
      <c r="K178" s="10"/>
    </row>
    <row r="179" spans="2:11" ht="17.399999999999999" x14ac:dyDescent="0.3">
      <c r="B179" s="40">
        <v>45717</v>
      </c>
      <c r="C179" s="29" t="s">
        <v>58</v>
      </c>
      <c r="D179" s="27" t="s">
        <v>39</v>
      </c>
      <c r="E179" s="10" t="s">
        <v>17</v>
      </c>
      <c r="F179" s="30">
        <f>VLOOKUP(E179,Data!$I$21:$J$30,2)</f>
        <v>4</v>
      </c>
      <c r="G179" s="23">
        <v>1</v>
      </c>
      <c r="H179" s="23"/>
      <c r="I179" s="30">
        <v>16</v>
      </c>
      <c r="J179" s="42">
        <f>Workouts[[#This Row],[Body za Umiestnenie]]+Workouts[[#This Row],[Body Účasť]]</f>
        <v>20</v>
      </c>
      <c r="K179" s="10"/>
    </row>
    <row r="180" spans="2:11" ht="17.399999999999999" x14ac:dyDescent="0.3">
      <c r="B180" s="40">
        <v>45717</v>
      </c>
      <c r="C180" s="29" t="s">
        <v>58</v>
      </c>
      <c r="D180" s="27" t="s">
        <v>46</v>
      </c>
      <c r="E180" s="10" t="s">
        <v>17</v>
      </c>
      <c r="F180" s="30">
        <f>VLOOKUP(E180,Data!$I$21:$J$30,2)</f>
        <v>4</v>
      </c>
      <c r="G180" s="23">
        <v>5</v>
      </c>
      <c r="H180" s="23"/>
      <c r="I180" s="30">
        <v>2</v>
      </c>
      <c r="J180" s="42">
        <f>Workouts[[#This Row],[Body za Umiestnenie]]+Workouts[[#This Row],[Body Účasť]]</f>
        <v>6</v>
      </c>
      <c r="K180" s="10"/>
    </row>
    <row r="181" spans="2:11" ht="17.399999999999999" x14ac:dyDescent="0.3">
      <c r="B181" s="40">
        <v>45717</v>
      </c>
      <c r="C181" s="29" t="s">
        <v>58</v>
      </c>
      <c r="D181" s="27" t="s">
        <v>45</v>
      </c>
      <c r="E181" s="10" t="s">
        <v>17</v>
      </c>
      <c r="F181" s="30">
        <f>VLOOKUP(E181,Data!$I$21:$J$30,2)</f>
        <v>4</v>
      </c>
      <c r="G181" s="23">
        <v>9</v>
      </c>
      <c r="H181" s="23"/>
      <c r="I181" s="30"/>
      <c r="J181" s="42">
        <f>Workouts[[#This Row],[Body za Umiestnenie]]+Workouts[[#This Row],[Body Účasť]]</f>
        <v>4</v>
      </c>
      <c r="K181" s="10"/>
    </row>
    <row r="182" spans="2:11" ht="17.399999999999999" x14ac:dyDescent="0.3">
      <c r="B182" s="40">
        <v>45717</v>
      </c>
      <c r="C182" s="29" t="s">
        <v>58</v>
      </c>
      <c r="D182" s="27" t="s">
        <v>70</v>
      </c>
      <c r="E182" s="10" t="s">
        <v>17</v>
      </c>
      <c r="F182" s="30">
        <f>VLOOKUP(E182,Data!$I$21:$J$30,2)</f>
        <v>4</v>
      </c>
      <c r="G182" s="23">
        <v>11</v>
      </c>
      <c r="H182" s="23"/>
      <c r="I182" s="30"/>
      <c r="J182" s="42">
        <f>Workouts[[#This Row],[Body za Umiestnenie]]+Workouts[[#This Row],[Body Účasť]]</f>
        <v>4</v>
      </c>
      <c r="K182" s="10"/>
    </row>
    <row r="183" spans="2:11" ht="17.399999999999999" x14ac:dyDescent="0.3">
      <c r="B183" s="40">
        <v>45717</v>
      </c>
      <c r="C183" s="29" t="s">
        <v>58</v>
      </c>
      <c r="D183" s="27" t="s">
        <v>5</v>
      </c>
      <c r="E183" s="10" t="s">
        <v>17</v>
      </c>
      <c r="F183" s="30">
        <f>VLOOKUP(E183,Data!$I$21:$J$30,2)</f>
        <v>4</v>
      </c>
      <c r="G183" s="23">
        <v>9</v>
      </c>
      <c r="H183" s="23"/>
      <c r="I183" s="30"/>
      <c r="J183" s="42">
        <f>Workouts[[#This Row],[Body za Umiestnenie]]+Workouts[[#This Row],[Body Účasť]]</f>
        <v>4</v>
      </c>
      <c r="K183" s="10"/>
    </row>
    <row r="184" spans="2:11" ht="17.399999999999999" x14ac:dyDescent="0.3">
      <c r="B184" s="40">
        <v>45723</v>
      </c>
      <c r="C184" s="29" t="s">
        <v>16</v>
      </c>
      <c r="D184" s="27" t="s">
        <v>46</v>
      </c>
      <c r="E184" s="10" t="s">
        <v>16</v>
      </c>
      <c r="F184" s="30">
        <f>VLOOKUP(E184,Data!$I$21:$J$30,2)</f>
        <v>8</v>
      </c>
      <c r="G184" s="23">
        <v>4</v>
      </c>
      <c r="H184" s="23"/>
      <c r="I184" s="30">
        <v>6</v>
      </c>
      <c r="J184" s="42">
        <f>Workouts[[#This Row],[Body za Umiestnenie]]+Workouts[[#This Row],[Body Účasť]]</f>
        <v>14</v>
      </c>
      <c r="K184" s="10"/>
    </row>
    <row r="185" spans="2:11" ht="17.399999999999999" x14ac:dyDescent="0.3">
      <c r="B185" s="40">
        <v>45723</v>
      </c>
      <c r="C185" s="29" t="s">
        <v>16</v>
      </c>
      <c r="D185" s="27" t="s">
        <v>45</v>
      </c>
      <c r="E185" s="10" t="s">
        <v>16</v>
      </c>
      <c r="F185" s="30">
        <f>VLOOKUP(E185,Data!$I$21:$J$30,2)</f>
        <v>8</v>
      </c>
      <c r="G185" s="23">
        <v>18</v>
      </c>
      <c r="H185" s="23"/>
      <c r="I185" s="30"/>
      <c r="J185" s="42">
        <f>Workouts[[#This Row],[Body za Umiestnenie]]+Workouts[[#This Row],[Body Účasť]]</f>
        <v>8</v>
      </c>
      <c r="K185" s="10"/>
    </row>
    <row r="186" spans="2:11" ht="17.399999999999999" x14ac:dyDescent="0.3">
      <c r="B186" s="40">
        <v>45723</v>
      </c>
      <c r="C186" s="29" t="s">
        <v>16</v>
      </c>
      <c r="D186" s="27" t="s">
        <v>5</v>
      </c>
      <c r="E186" s="10" t="s">
        <v>16</v>
      </c>
      <c r="F186" s="30">
        <f>VLOOKUP(E186,Data!$I$21:$J$30,2)</f>
        <v>8</v>
      </c>
      <c r="G186" s="23">
        <v>23</v>
      </c>
      <c r="H186" s="23"/>
      <c r="I186" s="30"/>
      <c r="J186" s="42">
        <f>Workouts[[#This Row],[Body za Umiestnenie]]+Workouts[[#This Row],[Body Účasť]]</f>
        <v>8</v>
      </c>
      <c r="K186" s="10"/>
    </row>
    <row r="187" spans="2:11" ht="17.399999999999999" x14ac:dyDescent="0.3">
      <c r="B187" s="40">
        <v>45731</v>
      </c>
      <c r="C187" s="29" t="s">
        <v>54</v>
      </c>
      <c r="D187" s="27" t="s">
        <v>5</v>
      </c>
      <c r="E187" s="10" t="s">
        <v>20</v>
      </c>
      <c r="F187" s="30">
        <f>VLOOKUP(E187,Data!$I$21:$J$30,2)</f>
        <v>2</v>
      </c>
      <c r="G187" s="23">
        <v>2</v>
      </c>
      <c r="H187" s="23"/>
      <c r="I187" s="30">
        <v>3</v>
      </c>
      <c r="J187" s="42">
        <f>Workouts[[#This Row],[Body za Umiestnenie]]+Workouts[[#This Row],[Body Účasť]]</f>
        <v>5</v>
      </c>
      <c r="K187" s="10"/>
    </row>
    <row r="188" spans="2:11" ht="17.399999999999999" x14ac:dyDescent="0.3">
      <c r="B188" s="40">
        <v>45731</v>
      </c>
      <c r="C188" s="29" t="s">
        <v>54</v>
      </c>
      <c r="D188" s="27" t="s">
        <v>50</v>
      </c>
      <c r="E188" s="10" t="s">
        <v>20</v>
      </c>
      <c r="F188" s="30">
        <f>VLOOKUP(E188,Data!$I$21:$J$30,2)</f>
        <v>2</v>
      </c>
      <c r="G188" s="23">
        <v>6</v>
      </c>
      <c r="H188" s="23"/>
      <c r="I188" s="30">
        <v>1</v>
      </c>
      <c r="J188" s="42">
        <f>Workouts[[#This Row],[Body za Umiestnenie]]+Workouts[[#This Row],[Body Účasť]]</f>
        <v>3</v>
      </c>
      <c r="K188" s="10"/>
    </row>
    <row r="189" spans="2:11" ht="17.399999999999999" x14ac:dyDescent="0.3">
      <c r="B189" s="40">
        <v>45731</v>
      </c>
      <c r="C189" s="29" t="s">
        <v>54</v>
      </c>
      <c r="D189" s="27" t="s">
        <v>70</v>
      </c>
      <c r="E189" s="10" t="s">
        <v>20</v>
      </c>
      <c r="F189" s="30">
        <f>VLOOKUP(E189,Data!$I$21:$J$30,2)</f>
        <v>2</v>
      </c>
      <c r="G189" s="23">
        <v>4</v>
      </c>
      <c r="H189" s="23"/>
      <c r="I189" s="30">
        <v>1</v>
      </c>
      <c r="J189" s="42">
        <f>Workouts[[#This Row],[Body za Umiestnenie]]+Workouts[[#This Row],[Body Účasť]]</f>
        <v>3</v>
      </c>
      <c r="K189" s="10"/>
    </row>
    <row r="190" spans="2:11" ht="17.399999999999999" x14ac:dyDescent="0.3">
      <c r="B190" s="40">
        <v>45738</v>
      </c>
      <c r="C190" s="29" t="s">
        <v>58</v>
      </c>
      <c r="D190" s="27" t="s">
        <v>46</v>
      </c>
      <c r="E190" s="10" t="s">
        <v>17</v>
      </c>
      <c r="F190" s="30">
        <f>VLOOKUP(E190,Data!$I$21:$J$30,2)</f>
        <v>4</v>
      </c>
      <c r="G190" s="23">
        <v>1</v>
      </c>
      <c r="H190" s="23"/>
      <c r="I190" s="30">
        <v>16</v>
      </c>
      <c r="J190" s="42">
        <f>Workouts[[#This Row],[Body za Umiestnenie]]+Workouts[[#This Row],[Body Účasť]]</f>
        <v>20</v>
      </c>
      <c r="K190" s="10"/>
    </row>
    <row r="191" spans="2:11" ht="17.399999999999999" x14ac:dyDescent="0.3">
      <c r="B191" s="40">
        <v>45738</v>
      </c>
      <c r="C191" s="29" t="s">
        <v>58</v>
      </c>
      <c r="D191" s="27" t="s">
        <v>45</v>
      </c>
      <c r="E191" s="10" t="s">
        <v>17</v>
      </c>
      <c r="F191" s="30">
        <f>VLOOKUP(E191,Data!$I$21:$J$30,2)</f>
        <v>4</v>
      </c>
      <c r="G191" s="23">
        <v>1</v>
      </c>
      <c r="H191" s="23"/>
      <c r="I191" s="30">
        <v>16</v>
      </c>
      <c r="J191" s="42">
        <f>Workouts[[#This Row],[Body za Umiestnenie]]+Workouts[[#This Row],[Body Účasť]]</f>
        <v>20</v>
      </c>
      <c r="K191" s="10"/>
    </row>
    <row r="192" spans="2:11" ht="17.399999999999999" x14ac:dyDescent="0.3">
      <c r="B192" s="40">
        <v>45738</v>
      </c>
      <c r="C192" s="29" t="s">
        <v>58</v>
      </c>
      <c r="D192" s="27" t="s">
        <v>75</v>
      </c>
      <c r="E192" s="10" t="s">
        <v>17</v>
      </c>
      <c r="F192" s="30">
        <f>VLOOKUP(E192,Data!$I$21:$J$30,2)</f>
        <v>4</v>
      </c>
      <c r="G192" s="23">
        <v>7</v>
      </c>
      <c r="H192" s="23"/>
      <c r="I192" s="30">
        <v>2</v>
      </c>
      <c r="J192" s="42">
        <f>Workouts[[#This Row],[Body za Umiestnenie]]+Workouts[[#This Row],[Body Účasť]]</f>
        <v>6</v>
      </c>
      <c r="K192" s="10"/>
    </row>
    <row r="193" spans="2:11" ht="17.399999999999999" x14ac:dyDescent="0.3">
      <c r="B193" s="40">
        <v>45738</v>
      </c>
      <c r="C193" s="29" t="s">
        <v>58</v>
      </c>
      <c r="D193" s="27" t="s">
        <v>48</v>
      </c>
      <c r="E193" s="10" t="s">
        <v>17</v>
      </c>
      <c r="F193" s="30">
        <f>VLOOKUP(E193,Data!$I$21:$J$30,2)</f>
        <v>4</v>
      </c>
      <c r="G193" s="23">
        <v>9</v>
      </c>
      <c r="H193" s="23"/>
      <c r="I193" s="30"/>
      <c r="J193" s="42">
        <f>Workouts[[#This Row],[Body za Umiestnenie]]+Workouts[[#This Row],[Body Účasť]]</f>
        <v>4</v>
      </c>
      <c r="K193" s="10"/>
    </row>
    <row r="194" spans="2:11" ht="17.399999999999999" x14ac:dyDescent="0.3">
      <c r="B194" s="40">
        <v>45738</v>
      </c>
      <c r="C194" s="29" t="s">
        <v>58</v>
      </c>
      <c r="D194" s="27" t="s">
        <v>47</v>
      </c>
      <c r="E194" s="10" t="s">
        <v>17</v>
      </c>
      <c r="F194" s="30">
        <f>VLOOKUP(E194,Data!$I$21:$J$30,2)</f>
        <v>4</v>
      </c>
      <c r="G194" s="23">
        <v>5</v>
      </c>
      <c r="H194" s="23"/>
      <c r="I194" s="30">
        <v>2</v>
      </c>
      <c r="J194" s="42">
        <f>Workouts[[#This Row],[Body za Umiestnenie]]+Workouts[[#This Row],[Body Účasť]]</f>
        <v>6</v>
      </c>
      <c r="K194" s="10"/>
    </row>
    <row r="195" spans="2:11" ht="17.399999999999999" x14ac:dyDescent="0.3">
      <c r="B195" s="40">
        <v>45738</v>
      </c>
      <c r="C195" s="29" t="s">
        <v>58</v>
      </c>
      <c r="D195" s="27" t="s">
        <v>49</v>
      </c>
      <c r="E195" s="10" t="s">
        <v>17</v>
      </c>
      <c r="F195" s="30">
        <f>VLOOKUP(E195,Data!$I$21:$J$30,2)</f>
        <v>4</v>
      </c>
      <c r="G195" s="23">
        <v>11</v>
      </c>
      <c r="H195" s="23"/>
      <c r="I195" s="30"/>
      <c r="J195" s="42">
        <f>Workouts[[#This Row],[Body za Umiestnenie]]+Workouts[[#This Row],[Body Účasť]]</f>
        <v>4</v>
      </c>
      <c r="K195" s="10"/>
    </row>
    <row r="196" spans="2:11" ht="17.399999999999999" x14ac:dyDescent="0.3">
      <c r="B196" s="40">
        <v>45738</v>
      </c>
      <c r="C196" s="29" t="s">
        <v>69</v>
      </c>
      <c r="D196" s="27" t="s">
        <v>5</v>
      </c>
      <c r="E196" s="10" t="s">
        <v>19</v>
      </c>
      <c r="F196" s="30">
        <f>VLOOKUP(E196,Data!$I$21:$J$30,2)</f>
        <v>2</v>
      </c>
      <c r="G196" s="23"/>
      <c r="H196" s="23"/>
      <c r="I196" s="30"/>
      <c r="J196" s="42">
        <f>Workouts[[#This Row],[Body za Umiestnenie]]+Workouts[[#This Row],[Body Účasť]]</f>
        <v>2</v>
      </c>
      <c r="K196" s="10"/>
    </row>
    <row r="197" spans="2:11" ht="17.399999999999999" x14ac:dyDescent="0.3">
      <c r="B197" s="40">
        <v>45738</v>
      </c>
      <c r="C197" s="29" t="s">
        <v>69</v>
      </c>
      <c r="D197" s="27" t="s">
        <v>70</v>
      </c>
      <c r="E197" s="10" t="s">
        <v>20</v>
      </c>
      <c r="F197" s="30">
        <f>VLOOKUP(E197,Data!$I$21:$J$30,2)</f>
        <v>2</v>
      </c>
      <c r="G197" s="23"/>
      <c r="H197" s="23"/>
      <c r="I197" s="30"/>
      <c r="J197" s="42">
        <f>Workouts[[#This Row],[Body za Umiestnenie]]+Workouts[[#This Row],[Body Účasť]]</f>
        <v>2</v>
      </c>
      <c r="K197" s="10"/>
    </row>
    <row r="198" spans="2:11" ht="17.399999999999999" x14ac:dyDescent="0.3">
      <c r="B198" s="40">
        <v>45745</v>
      </c>
      <c r="C198" s="29" t="s">
        <v>55</v>
      </c>
      <c r="D198" s="27" t="s">
        <v>70</v>
      </c>
      <c r="E198" s="10" t="s">
        <v>19</v>
      </c>
      <c r="F198" s="30">
        <f>VLOOKUP(E198,Data!$I$21:$J$30,2)</f>
        <v>2</v>
      </c>
      <c r="G198" s="23">
        <v>25</v>
      </c>
      <c r="H198" s="23"/>
      <c r="I198" s="30"/>
      <c r="J198" s="42">
        <f>Workouts[[#This Row],[Body za Umiestnenie]]+Workouts[[#This Row],[Body Účasť]]</f>
        <v>2</v>
      </c>
      <c r="K198" s="10"/>
    </row>
    <row r="199" spans="2:11" ht="17.399999999999999" x14ac:dyDescent="0.3">
      <c r="B199" s="40">
        <v>45746</v>
      </c>
      <c r="C199" s="29" t="s">
        <v>58</v>
      </c>
      <c r="D199" s="27" t="s">
        <v>100</v>
      </c>
      <c r="E199" s="10" t="s">
        <v>18</v>
      </c>
      <c r="F199" s="30">
        <f>VLOOKUP(E199,Data!$I$21:$J$30,2)</f>
        <v>2</v>
      </c>
      <c r="G199" s="23">
        <v>1</v>
      </c>
      <c r="H199" s="23">
        <v>5</v>
      </c>
      <c r="I199" s="30">
        <f t="shared" ref="I199:I201" si="12">H199-G199-1</f>
        <v>3</v>
      </c>
      <c r="J199" s="42">
        <f>Workouts[[#This Row],[Body za Umiestnenie]]+Workouts[[#This Row],[Body Účasť]]</f>
        <v>5</v>
      </c>
      <c r="K199" s="10"/>
    </row>
    <row r="200" spans="2:11" ht="17.399999999999999" x14ac:dyDescent="0.3">
      <c r="B200" s="40">
        <v>45746</v>
      </c>
      <c r="C200" s="29" t="s">
        <v>58</v>
      </c>
      <c r="D200" s="27" t="s">
        <v>72</v>
      </c>
      <c r="E200" s="10" t="s">
        <v>18</v>
      </c>
      <c r="F200" s="30">
        <f>VLOOKUP(E200,Data!$I$21:$J$30,2)</f>
        <v>2</v>
      </c>
      <c r="G200" s="23">
        <v>2</v>
      </c>
      <c r="H200" s="23">
        <v>5</v>
      </c>
      <c r="I200" s="30">
        <f t="shared" si="12"/>
        <v>2</v>
      </c>
      <c r="J200" s="42">
        <f>Workouts[[#This Row],[Body za Umiestnenie]]+Workouts[[#This Row],[Body Účasť]]</f>
        <v>4</v>
      </c>
      <c r="K200" s="10"/>
    </row>
    <row r="201" spans="2:11" ht="17.399999999999999" x14ac:dyDescent="0.3">
      <c r="B201" s="40">
        <v>45746</v>
      </c>
      <c r="C201" s="29" t="s">
        <v>58</v>
      </c>
      <c r="D201" s="27" t="s">
        <v>83</v>
      </c>
      <c r="E201" s="10" t="s">
        <v>18</v>
      </c>
      <c r="F201" s="30">
        <f>VLOOKUP(E201,Data!$I$21:$J$30,2)</f>
        <v>2</v>
      </c>
      <c r="G201" s="23">
        <v>3</v>
      </c>
      <c r="H201" s="23">
        <v>5</v>
      </c>
      <c r="I201" s="30">
        <f t="shared" si="12"/>
        <v>1</v>
      </c>
      <c r="J201" s="42">
        <f>Workouts[[#This Row],[Body za Umiestnenie]]+Workouts[[#This Row],[Body Účasť]]</f>
        <v>3</v>
      </c>
      <c r="K201" s="10"/>
    </row>
    <row r="202" spans="2:11" ht="17.399999999999999" x14ac:dyDescent="0.3">
      <c r="B202" s="40">
        <v>45746</v>
      </c>
      <c r="C202" s="29" t="s">
        <v>58</v>
      </c>
      <c r="D202" s="27" t="s">
        <v>82</v>
      </c>
      <c r="E202" s="10" t="s">
        <v>18</v>
      </c>
      <c r="F202" s="30">
        <f>VLOOKUP(E202,Data!$I$21:$J$30,2)</f>
        <v>2</v>
      </c>
      <c r="G202" s="23">
        <v>4</v>
      </c>
      <c r="H202" s="23">
        <v>5</v>
      </c>
      <c r="I202" s="30"/>
      <c r="J202" s="42">
        <f>Workouts[[#This Row],[Body za Umiestnenie]]+Workouts[[#This Row],[Body Účasť]]</f>
        <v>2</v>
      </c>
      <c r="K202" s="10"/>
    </row>
    <row r="203" spans="2:11" ht="17.399999999999999" x14ac:dyDescent="0.3">
      <c r="B203" s="40">
        <v>45746</v>
      </c>
      <c r="C203" s="29" t="s">
        <v>58</v>
      </c>
      <c r="D203" s="27" t="s">
        <v>84</v>
      </c>
      <c r="E203" s="10" t="s">
        <v>18</v>
      </c>
      <c r="F203" s="30">
        <f>VLOOKUP(E203,Data!$I$21:$J$30,2)</f>
        <v>2</v>
      </c>
      <c r="G203" s="23">
        <v>5</v>
      </c>
      <c r="H203" s="23">
        <v>5</v>
      </c>
      <c r="I203" s="30"/>
      <c r="J203" s="42">
        <f>Workouts[[#This Row],[Body za Umiestnenie]]+Workouts[[#This Row],[Body Účasť]]</f>
        <v>2</v>
      </c>
      <c r="K203" s="10"/>
    </row>
    <row r="204" spans="2:11" ht="17.399999999999999" x14ac:dyDescent="0.3">
      <c r="B204" s="40">
        <v>45746</v>
      </c>
      <c r="C204" s="29" t="s">
        <v>58</v>
      </c>
      <c r="D204" s="27" t="s">
        <v>71</v>
      </c>
      <c r="E204" s="10" t="s">
        <v>18</v>
      </c>
      <c r="F204" s="30">
        <f>VLOOKUP(E204,Data!$I$21:$J$30,2)</f>
        <v>2</v>
      </c>
      <c r="G204" s="23">
        <v>1</v>
      </c>
      <c r="H204" s="23">
        <v>5</v>
      </c>
      <c r="I204" s="30">
        <f t="shared" ref="I204:I206" si="13">H204-G204-1</f>
        <v>3</v>
      </c>
      <c r="J204" s="42">
        <f>Workouts[[#This Row],[Body za Umiestnenie]]+Workouts[[#This Row],[Body Účasť]]</f>
        <v>5</v>
      </c>
      <c r="K204" s="10"/>
    </row>
    <row r="205" spans="2:11" ht="17.399999999999999" x14ac:dyDescent="0.3">
      <c r="B205" s="40">
        <v>45746</v>
      </c>
      <c r="C205" s="29" t="s">
        <v>58</v>
      </c>
      <c r="D205" s="27" t="s">
        <v>59</v>
      </c>
      <c r="E205" s="10" t="s">
        <v>18</v>
      </c>
      <c r="F205" s="30">
        <f>VLOOKUP(E205,Data!$I$21:$J$30,2)</f>
        <v>2</v>
      </c>
      <c r="G205" s="23">
        <v>2</v>
      </c>
      <c r="H205" s="23">
        <v>5</v>
      </c>
      <c r="I205" s="30">
        <f t="shared" si="13"/>
        <v>2</v>
      </c>
      <c r="J205" s="42">
        <f>Workouts[[#This Row],[Body za Umiestnenie]]+Workouts[[#This Row],[Body Účasť]]</f>
        <v>4</v>
      </c>
      <c r="K205" s="10"/>
    </row>
    <row r="206" spans="2:11" ht="17.399999999999999" x14ac:dyDescent="0.3">
      <c r="B206" s="40">
        <v>45746</v>
      </c>
      <c r="C206" s="29" t="s">
        <v>58</v>
      </c>
      <c r="D206" s="27" t="s">
        <v>79</v>
      </c>
      <c r="E206" s="10" t="s">
        <v>18</v>
      </c>
      <c r="F206" s="30">
        <f>VLOOKUP(E206,Data!$I$21:$J$30,2)</f>
        <v>2</v>
      </c>
      <c r="G206" s="23">
        <v>3</v>
      </c>
      <c r="H206" s="23">
        <v>5</v>
      </c>
      <c r="I206" s="30">
        <f t="shared" si="13"/>
        <v>1</v>
      </c>
      <c r="J206" s="42">
        <f>Workouts[[#This Row],[Body za Umiestnenie]]+Workouts[[#This Row],[Body Účasť]]</f>
        <v>3</v>
      </c>
      <c r="K206" s="10"/>
    </row>
    <row r="207" spans="2:11" ht="17.399999999999999" x14ac:dyDescent="0.3">
      <c r="B207" s="40">
        <v>45746</v>
      </c>
      <c r="C207" s="29" t="s">
        <v>58</v>
      </c>
      <c r="D207" s="27" t="s">
        <v>43</v>
      </c>
      <c r="E207" s="10" t="s">
        <v>18</v>
      </c>
      <c r="F207" s="30">
        <f>VLOOKUP(E207,Data!$I$21:$J$30,2)</f>
        <v>2</v>
      </c>
      <c r="G207" s="23">
        <v>4</v>
      </c>
      <c r="H207" s="23">
        <v>5</v>
      </c>
      <c r="I207" s="30"/>
      <c r="J207" s="42">
        <f>Workouts[[#This Row],[Body za Umiestnenie]]+Workouts[[#This Row],[Body Účasť]]</f>
        <v>2</v>
      </c>
      <c r="K207" s="10"/>
    </row>
    <row r="208" spans="2:11" ht="17.399999999999999" x14ac:dyDescent="0.3">
      <c r="B208" s="40">
        <v>45746</v>
      </c>
      <c r="C208" s="29" t="s">
        <v>58</v>
      </c>
      <c r="D208" s="27" t="s">
        <v>74</v>
      </c>
      <c r="E208" s="10" t="s">
        <v>18</v>
      </c>
      <c r="F208" s="30">
        <f>VLOOKUP(E208,Data!$I$21:$J$30,2)</f>
        <v>2</v>
      </c>
      <c r="G208" s="23">
        <v>5</v>
      </c>
      <c r="H208" s="23">
        <v>5</v>
      </c>
      <c r="I208" s="30"/>
      <c r="J208" s="42">
        <f>Workouts[[#This Row],[Body za Umiestnenie]]+Workouts[[#This Row],[Body Účasť]]</f>
        <v>2</v>
      </c>
      <c r="K208" s="10"/>
    </row>
    <row r="209" spans="2:11" ht="17.399999999999999" x14ac:dyDescent="0.3">
      <c r="B209" s="40">
        <v>45746</v>
      </c>
      <c r="C209" s="29" t="s">
        <v>58</v>
      </c>
      <c r="D209" s="27" t="s">
        <v>39</v>
      </c>
      <c r="E209" s="10" t="s">
        <v>18</v>
      </c>
      <c r="F209" s="30">
        <f>VLOOKUP(E209,Data!$I$21:$J$30,2)</f>
        <v>2</v>
      </c>
      <c r="G209" s="23">
        <v>1</v>
      </c>
      <c r="H209" s="23">
        <v>5</v>
      </c>
      <c r="I209" s="30">
        <f t="shared" ref="I209:I211" si="14">H209-G209-1</f>
        <v>3</v>
      </c>
      <c r="J209" s="42">
        <f>Workouts[[#This Row],[Body za Umiestnenie]]+Workouts[[#This Row],[Body Účasť]]</f>
        <v>5</v>
      </c>
      <c r="K209" s="10"/>
    </row>
    <row r="210" spans="2:11" ht="17.399999999999999" x14ac:dyDescent="0.3">
      <c r="B210" s="40">
        <v>45746</v>
      </c>
      <c r="C210" s="29" t="s">
        <v>58</v>
      </c>
      <c r="D210" s="27" t="s">
        <v>66</v>
      </c>
      <c r="E210" s="10" t="s">
        <v>18</v>
      </c>
      <c r="F210" s="30">
        <f>VLOOKUP(E210,Data!$I$21:$J$30,2)</f>
        <v>2</v>
      </c>
      <c r="G210" s="23">
        <v>2</v>
      </c>
      <c r="H210" s="23">
        <v>5</v>
      </c>
      <c r="I210" s="30">
        <f t="shared" si="14"/>
        <v>2</v>
      </c>
      <c r="J210" s="42">
        <f>Workouts[[#This Row],[Body za Umiestnenie]]+Workouts[[#This Row],[Body Účasť]]</f>
        <v>4</v>
      </c>
      <c r="K210" s="10"/>
    </row>
    <row r="211" spans="2:11" ht="17.399999999999999" x14ac:dyDescent="0.3">
      <c r="B211" s="40">
        <v>45746</v>
      </c>
      <c r="C211" s="29" t="s">
        <v>58</v>
      </c>
      <c r="D211" s="27" t="s">
        <v>73</v>
      </c>
      <c r="E211" s="10" t="s">
        <v>18</v>
      </c>
      <c r="F211" s="30">
        <f>VLOOKUP(E211,Data!$I$21:$J$30,2)</f>
        <v>2</v>
      </c>
      <c r="G211" s="23">
        <v>3</v>
      </c>
      <c r="H211" s="23">
        <v>5</v>
      </c>
      <c r="I211" s="30">
        <f t="shared" si="14"/>
        <v>1</v>
      </c>
      <c r="J211" s="42">
        <f>Workouts[[#This Row],[Body za Umiestnenie]]+Workouts[[#This Row],[Body Účasť]]</f>
        <v>3</v>
      </c>
      <c r="K211" s="10"/>
    </row>
    <row r="212" spans="2:11" ht="17.399999999999999" x14ac:dyDescent="0.3">
      <c r="B212" s="40">
        <v>45746</v>
      </c>
      <c r="C212" s="29" t="s">
        <v>58</v>
      </c>
      <c r="D212" s="27" t="s">
        <v>80</v>
      </c>
      <c r="E212" s="10" t="s">
        <v>18</v>
      </c>
      <c r="F212" s="30">
        <f>VLOOKUP(E212,Data!$I$21:$J$30,2)</f>
        <v>2</v>
      </c>
      <c r="G212" s="23">
        <v>4</v>
      </c>
      <c r="H212" s="23">
        <v>5</v>
      </c>
      <c r="I212" s="30"/>
      <c r="J212" s="42">
        <f>Workouts[[#This Row],[Body za Umiestnenie]]+Workouts[[#This Row],[Body Účasť]]</f>
        <v>2</v>
      </c>
      <c r="K212" s="10"/>
    </row>
    <row r="213" spans="2:11" ht="17.399999999999999" x14ac:dyDescent="0.3">
      <c r="B213" s="40">
        <v>45746</v>
      </c>
      <c r="C213" s="29" t="s">
        <v>58</v>
      </c>
      <c r="D213" s="27" t="s">
        <v>77</v>
      </c>
      <c r="E213" s="10" t="s">
        <v>18</v>
      </c>
      <c r="F213" s="30">
        <f>VLOOKUP(E213,Data!$I$21:$J$30,2)</f>
        <v>2</v>
      </c>
      <c r="G213" s="23">
        <v>5</v>
      </c>
      <c r="H213" s="23">
        <v>5</v>
      </c>
      <c r="I213" s="30"/>
      <c r="J213" s="42">
        <f>Workouts[[#This Row],[Body za Umiestnenie]]+Workouts[[#This Row],[Body Účasť]]</f>
        <v>2</v>
      </c>
      <c r="K213" s="10"/>
    </row>
    <row r="214" spans="2:11" ht="17.399999999999999" x14ac:dyDescent="0.3">
      <c r="B214" s="40">
        <v>45759</v>
      </c>
      <c r="C214" s="29" t="s">
        <v>55</v>
      </c>
      <c r="D214" s="27" t="s">
        <v>5</v>
      </c>
      <c r="E214" s="10" t="s">
        <v>19</v>
      </c>
      <c r="F214" s="30">
        <f>VLOOKUP(E214,Data!$I$21:$J$30,2)</f>
        <v>2</v>
      </c>
      <c r="G214" s="23">
        <v>18</v>
      </c>
      <c r="H214" s="23"/>
      <c r="I214" s="30"/>
      <c r="J214" s="42">
        <f>Workouts[[#This Row],[Body za Umiestnenie]]+Workouts[[#This Row],[Body Účasť]]</f>
        <v>2</v>
      </c>
      <c r="K214" s="10"/>
    </row>
    <row r="215" spans="2:11" ht="17.399999999999999" x14ac:dyDescent="0.3">
      <c r="B215" s="40">
        <v>45759</v>
      </c>
      <c r="C215" s="29" t="s">
        <v>55</v>
      </c>
      <c r="D215" s="27" t="s">
        <v>50</v>
      </c>
      <c r="E215" s="10" t="s">
        <v>19</v>
      </c>
      <c r="F215" s="30">
        <f>VLOOKUP(E215,Data!$I$21:$J$30,2)</f>
        <v>2</v>
      </c>
      <c r="G215" s="23">
        <v>20</v>
      </c>
      <c r="H215" s="23"/>
      <c r="I215" s="30"/>
      <c r="J215" s="42">
        <f>Workouts[[#This Row],[Body za Umiestnenie]]+Workouts[[#This Row],[Body Účasť]]</f>
        <v>2</v>
      </c>
      <c r="K215" s="10"/>
    </row>
    <row r="216" spans="2:11" ht="17.399999999999999" x14ac:dyDescent="0.3">
      <c r="B216" s="40">
        <v>45759</v>
      </c>
      <c r="C216" s="29" t="s">
        <v>55</v>
      </c>
      <c r="D216" s="27" t="s">
        <v>70</v>
      </c>
      <c r="E216" s="10" t="s">
        <v>19</v>
      </c>
      <c r="F216" s="30">
        <f>VLOOKUP(E216,Data!$I$21:$J$30,2)</f>
        <v>2</v>
      </c>
      <c r="G216" s="23">
        <v>25</v>
      </c>
      <c r="H216" s="23"/>
      <c r="I216" s="30"/>
      <c r="J216" s="42">
        <f>Workouts[[#This Row],[Body za Umiestnenie]]+Workouts[[#This Row],[Body Účasť]]</f>
        <v>2</v>
      </c>
      <c r="K216" s="10"/>
    </row>
    <row r="217" spans="2:11" ht="17.399999999999999" x14ac:dyDescent="0.3">
      <c r="B217" s="40">
        <v>45773</v>
      </c>
      <c r="C217" s="29" t="s">
        <v>58</v>
      </c>
      <c r="D217" s="27" t="s">
        <v>46</v>
      </c>
      <c r="E217" s="10" t="s">
        <v>17</v>
      </c>
      <c r="F217" s="30">
        <f>VLOOKUP(E217,Data!$I$21:$J$30,2)</f>
        <v>4</v>
      </c>
      <c r="G217" s="23">
        <v>1</v>
      </c>
      <c r="H217" s="23"/>
      <c r="I217" s="30">
        <v>16</v>
      </c>
      <c r="J217" s="42">
        <f>Workouts[[#This Row],[Body za Umiestnenie]]+Workouts[[#This Row],[Body Účasť]]</f>
        <v>20</v>
      </c>
      <c r="K217" s="10"/>
    </row>
    <row r="218" spans="2:11" ht="17.399999999999999" x14ac:dyDescent="0.3">
      <c r="B218" s="40">
        <v>45773</v>
      </c>
      <c r="C218" s="29" t="s">
        <v>58</v>
      </c>
      <c r="D218" s="27" t="s">
        <v>45</v>
      </c>
      <c r="E218" s="10" t="s">
        <v>17</v>
      </c>
      <c r="F218" s="30">
        <f>VLOOKUP(E218,Data!$I$21:$J$30,2)</f>
        <v>4</v>
      </c>
      <c r="G218" s="23">
        <v>1</v>
      </c>
      <c r="H218" s="23"/>
      <c r="I218" s="30">
        <v>16</v>
      </c>
      <c r="J218" s="42">
        <f>Workouts[[#This Row],[Body za Umiestnenie]]+Workouts[[#This Row],[Body Účasť]]</f>
        <v>20</v>
      </c>
      <c r="K218" s="10"/>
    </row>
    <row r="219" spans="2:11" ht="17.399999999999999" x14ac:dyDescent="0.3">
      <c r="B219" s="40">
        <v>45777</v>
      </c>
      <c r="C219" s="29" t="s">
        <v>54</v>
      </c>
      <c r="D219" s="27" t="s">
        <v>5</v>
      </c>
      <c r="E219" s="10" t="s">
        <v>17</v>
      </c>
      <c r="F219" s="30">
        <f>VLOOKUP(E219,Data!$I$21:$J$30,2)</f>
        <v>4</v>
      </c>
      <c r="G219" s="23">
        <v>6</v>
      </c>
      <c r="H219" s="23"/>
      <c r="I219" s="30">
        <v>2</v>
      </c>
      <c r="J219" s="42">
        <f>Workouts[[#This Row],[Body za Umiestnenie]]+Workouts[[#This Row],[Body Účasť]]</f>
        <v>6</v>
      </c>
      <c r="K219" s="10"/>
    </row>
    <row r="220" spans="2:11" ht="17.399999999999999" x14ac:dyDescent="0.3">
      <c r="B220" s="40">
        <v>45774</v>
      </c>
      <c r="C220" s="29" t="s">
        <v>58</v>
      </c>
      <c r="D220" s="27" t="s">
        <v>46</v>
      </c>
      <c r="E220" s="10" t="s">
        <v>18</v>
      </c>
      <c r="F220" s="30">
        <f>VLOOKUP(E220,Data!$I$21:$J$30,2)</f>
        <v>2</v>
      </c>
      <c r="G220" s="23">
        <v>1</v>
      </c>
      <c r="H220" s="23">
        <v>7</v>
      </c>
      <c r="I220" s="30">
        <f t="shared" ref="I220" si="15">H220-G220-1</f>
        <v>5</v>
      </c>
      <c r="J220" s="42">
        <f>Workouts[[#This Row],[Body za Umiestnenie]]+Workouts[[#This Row],[Body Účasť]]</f>
        <v>7</v>
      </c>
      <c r="K220" s="10"/>
    </row>
    <row r="221" spans="2:11" ht="17.399999999999999" x14ac:dyDescent="0.3">
      <c r="B221" s="40">
        <v>45774</v>
      </c>
      <c r="C221" s="29" t="s">
        <v>58</v>
      </c>
      <c r="D221" s="27" t="s">
        <v>87</v>
      </c>
      <c r="E221" s="10" t="s">
        <v>18</v>
      </c>
      <c r="F221" s="30">
        <f>VLOOKUP(E221,Data!$I$21:$J$30,2)</f>
        <v>2</v>
      </c>
      <c r="G221" s="23">
        <v>2</v>
      </c>
      <c r="H221" s="23">
        <v>7</v>
      </c>
      <c r="I221" s="30">
        <f t="shared" ref="I221:I227" si="16">H221-G221-1</f>
        <v>4</v>
      </c>
      <c r="J221" s="42">
        <f>Workouts[[#This Row],[Body za Umiestnenie]]+Workouts[[#This Row],[Body Účasť]]</f>
        <v>6</v>
      </c>
      <c r="K221" s="10"/>
    </row>
    <row r="222" spans="2:11" ht="17.399999999999999" x14ac:dyDescent="0.3">
      <c r="B222" s="40">
        <v>45774</v>
      </c>
      <c r="C222" s="29" t="s">
        <v>58</v>
      </c>
      <c r="D222" s="27" t="s">
        <v>101</v>
      </c>
      <c r="E222" s="10" t="s">
        <v>18</v>
      </c>
      <c r="F222" s="30">
        <f>VLOOKUP(E222,Data!$I$21:$J$30,2)</f>
        <v>2</v>
      </c>
      <c r="G222" s="23">
        <v>3</v>
      </c>
      <c r="H222" s="23">
        <v>7</v>
      </c>
      <c r="I222" s="30">
        <f t="shared" si="16"/>
        <v>3</v>
      </c>
      <c r="J222" s="42">
        <f>Workouts[[#This Row],[Body za Umiestnenie]]+Workouts[[#This Row],[Body Účasť]]</f>
        <v>5</v>
      </c>
      <c r="K222" s="10"/>
    </row>
    <row r="223" spans="2:11" ht="17.399999999999999" x14ac:dyDescent="0.3">
      <c r="B223" s="40">
        <v>45774</v>
      </c>
      <c r="C223" s="29" t="s">
        <v>58</v>
      </c>
      <c r="D223" s="27" t="s">
        <v>83</v>
      </c>
      <c r="E223" s="10" t="s">
        <v>18</v>
      </c>
      <c r="F223" s="30">
        <f>VLOOKUP(E223,Data!$I$21:$J$30,2)</f>
        <v>2</v>
      </c>
      <c r="G223" s="23">
        <v>4</v>
      </c>
      <c r="H223" s="23">
        <v>7</v>
      </c>
      <c r="I223" s="30">
        <f t="shared" si="16"/>
        <v>2</v>
      </c>
      <c r="J223" s="42">
        <f>Workouts[[#This Row],[Body za Umiestnenie]]+Workouts[[#This Row],[Body Účasť]]</f>
        <v>4</v>
      </c>
      <c r="K223" s="10"/>
    </row>
    <row r="224" spans="2:11" ht="17.399999999999999" x14ac:dyDescent="0.3">
      <c r="B224" s="40">
        <v>45774</v>
      </c>
      <c r="C224" s="29" t="s">
        <v>58</v>
      </c>
      <c r="D224" s="27" t="s">
        <v>81</v>
      </c>
      <c r="E224" s="10" t="s">
        <v>18</v>
      </c>
      <c r="F224" s="30">
        <f>VLOOKUP(E224,Data!$I$21:$J$30,2)</f>
        <v>2</v>
      </c>
      <c r="G224" s="23">
        <v>5</v>
      </c>
      <c r="H224" s="23">
        <v>7</v>
      </c>
      <c r="I224" s="30">
        <f t="shared" si="16"/>
        <v>1</v>
      </c>
      <c r="J224" s="42">
        <f>Workouts[[#This Row],[Body za Umiestnenie]]+Workouts[[#This Row],[Body Účasť]]</f>
        <v>3</v>
      </c>
      <c r="K224" s="10"/>
    </row>
    <row r="225" spans="2:11" ht="17.399999999999999" x14ac:dyDescent="0.3">
      <c r="B225" s="40">
        <v>45774</v>
      </c>
      <c r="C225" s="29" t="s">
        <v>58</v>
      </c>
      <c r="D225" s="27" t="s">
        <v>82</v>
      </c>
      <c r="E225" s="10" t="s">
        <v>18</v>
      </c>
      <c r="F225" s="30">
        <f>VLOOKUP(E225,Data!$I$21:$J$30,2)</f>
        <v>2</v>
      </c>
      <c r="G225" s="23">
        <v>6</v>
      </c>
      <c r="H225" s="23">
        <v>7</v>
      </c>
      <c r="I225" s="30"/>
      <c r="J225" s="42">
        <f>Workouts[[#This Row],[Body za Umiestnenie]]+Workouts[[#This Row],[Body Účasť]]</f>
        <v>2</v>
      </c>
      <c r="K225" s="10"/>
    </row>
    <row r="226" spans="2:11" ht="17.399999999999999" x14ac:dyDescent="0.3">
      <c r="B226" s="40">
        <v>45774</v>
      </c>
      <c r="C226" s="29" t="s">
        <v>58</v>
      </c>
      <c r="D226" s="27" t="s">
        <v>84</v>
      </c>
      <c r="E226" s="10" t="s">
        <v>18</v>
      </c>
      <c r="F226" s="30">
        <f>VLOOKUP(E226,Data!$I$21:$J$30,2)</f>
        <v>2</v>
      </c>
      <c r="G226" s="23">
        <v>7</v>
      </c>
      <c r="H226" s="23">
        <v>7</v>
      </c>
      <c r="I226" s="30"/>
      <c r="J226" s="42">
        <f>Workouts[[#This Row],[Body za Umiestnenie]]+Workouts[[#This Row],[Body Účasť]]</f>
        <v>2</v>
      </c>
      <c r="K226" s="10"/>
    </row>
    <row r="227" spans="2:11" ht="17.399999999999999" x14ac:dyDescent="0.3">
      <c r="B227" s="40">
        <v>45774</v>
      </c>
      <c r="C227" s="29" t="s">
        <v>58</v>
      </c>
      <c r="D227" s="27" t="s">
        <v>39</v>
      </c>
      <c r="E227" s="10" t="s">
        <v>18</v>
      </c>
      <c r="F227" s="30">
        <f>VLOOKUP(E227,Data!$I$21:$J$30,2)</f>
        <v>2</v>
      </c>
      <c r="G227" s="23">
        <v>1</v>
      </c>
      <c r="H227" s="23">
        <v>4</v>
      </c>
      <c r="I227" s="30">
        <f t="shared" si="16"/>
        <v>2</v>
      </c>
      <c r="J227" s="42">
        <f>Workouts[[#This Row],[Body za Umiestnenie]]+Workouts[[#This Row],[Body Účasť]]</f>
        <v>4</v>
      </c>
      <c r="K227" s="10"/>
    </row>
    <row r="228" spans="2:11" ht="17.399999999999999" x14ac:dyDescent="0.3">
      <c r="B228" s="40">
        <v>45774</v>
      </c>
      <c r="C228" s="29" t="s">
        <v>58</v>
      </c>
      <c r="D228" s="27" t="s">
        <v>72</v>
      </c>
      <c r="E228" s="10" t="s">
        <v>18</v>
      </c>
      <c r="F228" s="30">
        <f>VLOOKUP(E228,Data!$I$21:$J$30,2)</f>
        <v>2</v>
      </c>
      <c r="G228" s="23">
        <v>2</v>
      </c>
      <c r="H228" s="23">
        <v>4</v>
      </c>
      <c r="I228" s="30">
        <f t="shared" ref="I228" si="17">H228-G228-1</f>
        <v>1</v>
      </c>
      <c r="J228" s="42">
        <f>Workouts[[#This Row],[Body za Umiestnenie]]+Workouts[[#This Row],[Body Účasť]]</f>
        <v>3</v>
      </c>
      <c r="K228" s="10"/>
    </row>
    <row r="229" spans="2:11" ht="17.399999999999999" x14ac:dyDescent="0.3">
      <c r="B229" s="40">
        <v>45774</v>
      </c>
      <c r="C229" s="29" t="s">
        <v>58</v>
      </c>
      <c r="D229" s="27" t="s">
        <v>89</v>
      </c>
      <c r="E229" s="10" t="s">
        <v>18</v>
      </c>
      <c r="F229" s="30">
        <f>VLOOKUP(E229,Data!$I$21:$J$30,2)</f>
        <v>2</v>
      </c>
      <c r="G229" s="23">
        <v>3</v>
      </c>
      <c r="H229" s="23">
        <v>4</v>
      </c>
      <c r="I229" s="30"/>
      <c r="J229" s="42">
        <f>Workouts[[#This Row],[Body za Umiestnenie]]+Workouts[[#This Row],[Body Účasť]]</f>
        <v>2</v>
      </c>
      <c r="K229" s="10"/>
    </row>
    <row r="230" spans="2:11" ht="17.399999999999999" x14ac:dyDescent="0.3">
      <c r="B230" s="40">
        <v>45774</v>
      </c>
      <c r="C230" s="29" t="s">
        <v>58</v>
      </c>
      <c r="D230" s="27" t="s">
        <v>91</v>
      </c>
      <c r="E230" s="10" t="s">
        <v>18</v>
      </c>
      <c r="F230" s="30">
        <f>VLOOKUP(E230,Data!$I$21:$J$30,2)</f>
        <v>2</v>
      </c>
      <c r="G230" s="23">
        <v>4</v>
      </c>
      <c r="H230" s="23">
        <v>4</v>
      </c>
      <c r="I230" s="30"/>
      <c r="J230" s="42">
        <f>Workouts[[#This Row],[Body za Umiestnenie]]+Workouts[[#This Row],[Body Účasť]]</f>
        <v>2</v>
      </c>
      <c r="K230" s="10"/>
    </row>
    <row r="231" spans="2:11" ht="17.399999999999999" x14ac:dyDescent="0.3">
      <c r="B231" s="40">
        <v>45774</v>
      </c>
      <c r="C231" s="29" t="s">
        <v>58</v>
      </c>
      <c r="D231" s="27" t="s">
        <v>45</v>
      </c>
      <c r="E231" s="10" t="s">
        <v>18</v>
      </c>
      <c r="F231" s="30">
        <f>VLOOKUP(E231,Data!$I$21:$J$30,2)</f>
        <v>2</v>
      </c>
      <c r="G231" s="23">
        <v>1</v>
      </c>
      <c r="H231" s="23">
        <v>4</v>
      </c>
      <c r="I231" s="30">
        <f t="shared" ref="I231:I235" si="18">H231-G231-1</f>
        <v>2</v>
      </c>
      <c r="J231" s="42">
        <f>Workouts[[#This Row],[Body za Umiestnenie]]+Workouts[[#This Row],[Body Účasť]]</f>
        <v>4</v>
      </c>
      <c r="K231" s="10"/>
    </row>
    <row r="232" spans="2:11" ht="17.399999999999999" x14ac:dyDescent="0.3">
      <c r="B232" s="40">
        <v>45774</v>
      </c>
      <c r="C232" s="29" t="s">
        <v>58</v>
      </c>
      <c r="D232" s="27" t="s">
        <v>74</v>
      </c>
      <c r="E232" s="10" t="s">
        <v>18</v>
      </c>
      <c r="F232" s="30">
        <f>VLOOKUP(E232,Data!$I$21:$J$30,2)</f>
        <v>2</v>
      </c>
      <c r="G232" s="23">
        <v>2</v>
      </c>
      <c r="H232" s="23">
        <v>4</v>
      </c>
      <c r="I232" s="30">
        <f t="shared" si="18"/>
        <v>1</v>
      </c>
      <c r="J232" s="42">
        <f>Workouts[[#This Row],[Body za Umiestnenie]]+Workouts[[#This Row],[Body Účasť]]</f>
        <v>3</v>
      </c>
      <c r="K232" s="10"/>
    </row>
    <row r="233" spans="2:11" ht="17.399999999999999" x14ac:dyDescent="0.3">
      <c r="B233" s="40">
        <v>45774</v>
      </c>
      <c r="C233" s="29" t="s">
        <v>58</v>
      </c>
      <c r="D233" s="27" t="s">
        <v>102</v>
      </c>
      <c r="E233" s="10" t="s">
        <v>18</v>
      </c>
      <c r="F233" s="30">
        <f>VLOOKUP(E233,Data!$I$21:$J$30,2)</f>
        <v>2</v>
      </c>
      <c r="G233" s="23">
        <v>3</v>
      </c>
      <c r="H233" s="23">
        <v>4</v>
      </c>
      <c r="I233" s="30"/>
      <c r="J233" s="42">
        <f>Workouts[[#This Row],[Body za Umiestnenie]]+Workouts[[#This Row],[Body Účasť]]</f>
        <v>2</v>
      </c>
      <c r="K233" s="10"/>
    </row>
    <row r="234" spans="2:11" ht="17.399999999999999" x14ac:dyDescent="0.3">
      <c r="B234" s="40">
        <v>45774</v>
      </c>
      <c r="C234" s="29" t="s">
        <v>58</v>
      </c>
      <c r="D234" s="27" t="s">
        <v>78</v>
      </c>
      <c r="E234" s="10" t="s">
        <v>18</v>
      </c>
      <c r="F234" s="30">
        <f>VLOOKUP(E234,Data!$I$21:$J$30,2)</f>
        <v>2</v>
      </c>
      <c r="G234" s="23">
        <v>4</v>
      </c>
      <c r="H234" s="23">
        <v>4</v>
      </c>
      <c r="I234" s="30"/>
      <c r="J234" s="42">
        <f>Workouts[[#This Row],[Body za Umiestnenie]]+Workouts[[#This Row],[Body Účasť]]</f>
        <v>2</v>
      </c>
      <c r="K234" s="10"/>
    </row>
    <row r="235" spans="2:11" ht="17.399999999999999" x14ac:dyDescent="0.3">
      <c r="B235" s="40">
        <v>45774</v>
      </c>
      <c r="C235" s="29" t="s">
        <v>58</v>
      </c>
      <c r="D235" s="27" t="s">
        <v>48</v>
      </c>
      <c r="E235" s="10" t="s">
        <v>18</v>
      </c>
      <c r="F235" s="30">
        <f>VLOOKUP(E235,Data!$I$21:$J$30,2)</f>
        <v>2</v>
      </c>
      <c r="G235" s="23">
        <v>1</v>
      </c>
      <c r="H235" s="23">
        <v>3</v>
      </c>
      <c r="I235" s="30">
        <f t="shared" si="18"/>
        <v>1</v>
      </c>
      <c r="J235" s="42">
        <f>Workouts[[#This Row],[Body za Umiestnenie]]+Workouts[[#This Row],[Body Účasť]]</f>
        <v>3</v>
      </c>
      <c r="K235" s="10"/>
    </row>
    <row r="236" spans="2:11" ht="17.399999999999999" x14ac:dyDescent="0.3">
      <c r="B236" s="40">
        <v>45774</v>
      </c>
      <c r="C236" s="29" t="s">
        <v>58</v>
      </c>
      <c r="D236" s="27" t="s">
        <v>73</v>
      </c>
      <c r="E236" s="10" t="s">
        <v>18</v>
      </c>
      <c r="F236" s="30">
        <f>VLOOKUP(E236,Data!$I$21:$J$30,2)</f>
        <v>2</v>
      </c>
      <c r="G236" s="23">
        <v>2</v>
      </c>
      <c r="H236" s="23">
        <v>3</v>
      </c>
      <c r="I236" s="30"/>
      <c r="J236" s="42">
        <f>Workouts[[#This Row],[Body za Umiestnenie]]+Workouts[[#This Row],[Body Účasť]]</f>
        <v>2</v>
      </c>
      <c r="K236" s="10"/>
    </row>
    <row r="237" spans="2:11" ht="17.399999999999999" x14ac:dyDescent="0.3">
      <c r="B237" s="40">
        <v>45774</v>
      </c>
      <c r="C237" s="29" t="s">
        <v>58</v>
      </c>
      <c r="D237" s="27" t="s">
        <v>75</v>
      </c>
      <c r="E237" s="10" t="s">
        <v>18</v>
      </c>
      <c r="F237" s="30">
        <f>VLOOKUP(E237,Data!$I$21:$J$30,2)</f>
        <v>2</v>
      </c>
      <c r="G237" s="23">
        <v>3</v>
      </c>
      <c r="H237" s="23">
        <v>3</v>
      </c>
      <c r="I237" s="30"/>
      <c r="J237" s="42">
        <f>Workouts[[#This Row],[Body za Umiestnenie]]+Workouts[[#This Row],[Body Účasť]]</f>
        <v>2</v>
      </c>
      <c r="K237" s="10"/>
    </row>
    <row r="238" spans="2:11" ht="17.399999999999999" x14ac:dyDescent="0.3">
      <c r="B238" s="40">
        <v>45774</v>
      </c>
      <c r="C238" s="29" t="s">
        <v>58</v>
      </c>
      <c r="D238" s="27" t="s">
        <v>70</v>
      </c>
      <c r="E238" s="10" t="s">
        <v>18</v>
      </c>
      <c r="F238" s="30">
        <f>VLOOKUP(E238,Data!$I$21:$J$30,2)</f>
        <v>2</v>
      </c>
      <c r="G238" s="23">
        <v>1</v>
      </c>
      <c r="H238" s="23">
        <v>2</v>
      </c>
      <c r="I238" s="30"/>
      <c r="J238" s="42">
        <f>Workouts[[#This Row],[Body za Umiestnenie]]+Workouts[[#This Row],[Body Účasť]]</f>
        <v>2</v>
      </c>
      <c r="K238" s="10"/>
    </row>
    <row r="239" spans="2:11" ht="17.399999999999999" x14ac:dyDescent="0.3">
      <c r="B239" s="40">
        <v>45774</v>
      </c>
      <c r="C239" s="29" t="s">
        <v>58</v>
      </c>
      <c r="D239" s="27" t="s">
        <v>42</v>
      </c>
      <c r="E239" s="10" t="s">
        <v>18</v>
      </c>
      <c r="F239" s="30">
        <f>VLOOKUP(E239,Data!$I$21:$J$30,2)</f>
        <v>2</v>
      </c>
      <c r="G239" s="23">
        <v>2</v>
      </c>
      <c r="H239" s="23">
        <v>2</v>
      </c>
      <c r="I239" s="30"/>
      <c r="J239" s="42">
        <f>Workouts[[#This Row],[Body za Umiestnenie]]+Workouts[[#This Row],[Body Účasť]]</f>
        <v>2</v>
      </c>
      <c r="K239" s="10"/>
    </row>
    <row r="240" spans="2:11" ht="17.399999999999999" x14ac:dyDescent="0.3">
      <c r="B240" s="40">
        <v>45774</v>
      </c>
      <c r="C240" s="29" t="s">
        <v>58</v>
      </c>
      <c r="D240" s="27" t="s">
        <v>47</v>
      </c>
      <c r="E240" s="10" t="s">
        <v>18</v>
      </c>
      <c r="F240" s="30">
        <f>VLOOKUP(E240,Data!$I$21:$J$30,2)</f>
        <v>2</v>
      </c>
      <c r="G240" s="23">
        <v>1</v>
      </c>
      <c r="H240" s="23">
        <v>2</v>
      </c>
      <c r="I240" s="30"/>
      <c r="J240" s="42">
        <f>Workouts[[#This Row],[Body za Umiestnenie]]+Workouts[[#This Row],[Body Účasť]]</f>
        <v>2</v>
      </c>
      <c r="K240" s="10"/>
    </row>
    <row r="241" spans="2:11" ht="17.399999999999999" x14ac:dyDescent="0.3">
      <c r="B241" s="40">
        <v>45774</v>
      </c>
      <c r="C241" s="29" t="s">
        <v>58</v>
      </c>
      <c r="D241" s="27" t="s">
        <v>80</v>
      </c>
      <c r="E241" s="10" t="s">
        <v>18</v>
      </c>
      <c r="F241" s="30">
        <f>VLOOKUP(E241,Data!$I$21:$J$30,2)</f>
        <v>2</v>
      </c>
      <c r="G241" s="23">
        <v>2</v>
      </c>
      <c r="H241" s="23">
        <v>2</v>
      </c>
      <c r="I241" s="30"/>
      <c r="J241" s="42">
        <f>Workouts[[#This Row],[Body za Umiestnenie]]+Workouts[[#This Row],[Body Účasť]]</f>
        <v>2</v>
      </c>
      <c r="K241" s="10"/>
    </row>
    <row r="242" spans="2:11" ht="17.399999999999999" x14ac:dyDescent="0.3">
      <c r="B242" s="40">
        <v>45774</v>
      </c>
      <c r="C242" s="29" t="s">
        <v>58</v>
      </c>
      <c r="D242" s="27" t="s">
        <v>59</v>
      </c>
      <c r="E242" s="10" t="s">
        <v>18</v>
      </c>
      <c r="F242" s="30">
        <f>VLOOKUP(E242,Data!$I$21:$J$30,2)</f>
        <v>2</v>
      </c>
      <c r="G242" s="23">
        <v>1</v>
      </c>
      <c r="H242" s="23">
        <v>3</v>
      </c>
      <c r="I242" s="30">
        <f t="shared" ref="I242" si="19">H242-G242-1</f>
        <v>1</v>
      </c>
      <c r="J242" s="42">
        <f>Workouts[[#This Row],[Body za Umiestnenie]]+Workouts[[#This Row],[Body Účasť]]</f>
        <v>3</v>
      </c>
      <c r="K242" s="10"/>
    </row>
    <row r="243" spans="2:11" ht="17.399999999999999" x14ac:dyDescent="0.3">
      <c r="B243" s="40">
        <v>45774</v>
      </c>
      <c r="C243" s="29" t="s">
        <v>58</v>
      </c>
      <c r="D243" s="27" t="s">
        <v>71</v>
      </c>
      <c r="E243" s="10" t="s">
        <v>18</v>
      </c>
      <c r="F243" s="30">
        <f>VLOOKUP(E243,Data!$I$21:$J$30,2)</f>
        <v>2</v>
      </c>
      <c r="G243" s="23">
        <v>2</v>
      </c>
      <c r="H243" s="23">
        <v>3</v>
      </c>
      <c r="I243" s="30"/>
      <c r="J243" s="42">
        <f>Workouts[[#This Row],[Body za Umiestnenie]]+Workouts[[#This Row],[Body Účasť]]</f>
        <v>2</v>
      </c>
      <c r="K243" s="10"/>
    </row>
    <row r="244" spans="2:11" ht="17.399999999999999" x14ac:dyDescent="0.3">
      <c r="B244" s="40">
        <v>45774</v>
      </c>
      <c r="C244" s="29" t="s">
        <v>58</v>
      </c>
      <c r="D244" s="27" t="s">
        <v>79</v>
      </c>
      <c r="E244" s="10" t="s">
        <v>18</v>
      </c>
      <c r="F244" s="30">
        <f>VLOOKUP(E244,Data!$I$21:$J$30,2)</f>
        <v>2</v>
      </c>
      <c r="G244" s="23">
        <v>3</v>
      </c>
      <c r="H244" s="23">
        <v>3</v>
      </c>
      <c r="I244" s="30"/>
      <c r="J244" s="42">
        <f>Workouts[[#This Row],[Body za Umiestnenie]]+Workouts[[#This Row],[Body Účasť]]</f>
        <v>2</v>
      </c>
      <c r="K244" s="10"/>
    </row>
    <row r="245" spans="2:11" ht="17.399999999999999" x14ac:dyDescent="0.3">
      <c r="B245" s="40">
        <v>45781</v>
      </c>
      <c r="C245" s="29" t="s">
        <v>58</v>
      </c>
      <c r="D245" s="27" t="s">
        <v>39</v>
      </c>
      <c r="E245" s="10" t="s">
        <v>17</v>
      </c>
      <c r="F245" s="30">
        <f>VLOOKUP(E245,Data!$I$21:$J$30,2)</f>
        <v>4</v>
      </c>
      <c r="G245" s="23">
        <v>4</v>
      </c>
      <c r="H245" s="23"/>
      <c r="I245" s="30">
        <v>2</v>
      </c>
      <c r="J245" s="42">
        <f>Workouts[[#This Row],[Body za Umiestnenie]]+Workouts[[#This Row],[Body Účasť]]</f>
        <v>6</v>
      </c>
      <c r="K245" s="10"/>
    </row>
    <row r="246" spans="2:11" ht="17.399999999999999" x14ac:dyDescent="0.3">
      <c r="B246" s="40">
        <v>45793</v>
      </c>
      <c r="C246" s="29" t="s">
        <v>58</v>
      </c>
      <c r="D246" s="27" t="s">
        <v>5</v>
      </c>
      <c r="E246" s="10" t="s">
        <v>17</v>
      </c>
      <c r="F246" s="30">
        <f>VLOOKUP(E246,Data!$I$21:$J$30,2)</f>
        <v>4</v>
      </c>
      <c r="G246" s="23">
        <v>2</v>
      </c>
      <c r="H246" s="23"/>
      <c r="I246" s="30">
        <v>10</v>
      </c>
      <c r="J246" s="42">
        <f>Workouts[[#This Row],[Body za Umiestnenie]]+Workouts[[#This Row],[Body Účasť]]</f>
        <v>14</v>
      </c>
      <c r="K246" s="10"/>
    </row>
    <row r="247" spans="2:11" ht="17.399999999999999" x14ac:dyDescent="0.3">
      <c r="B247" s="40">
        <v>45794</v>
      </c>
      <c r="C247" s="29" t="s">
        <v>58</v>
      </c>
      <c r="D247" s="27" t="s">
        <v>39</v>
      </c>
      <c r="E247" s="10" t="s">
        <v>17</v>
      </c>
      <c r="F247" s="30">
        <f>VLOOKUP(E247,Data!$I$21:$J$30,2)</f>
        <v>4</v>
      </c>
      <c r="G247" s="23">
        <v>2</v>
      </c>
      <c r="H247" s="23"/>
      <c r="I247" s="30">
        <v>10</v>
      </c>
      <c r="J247" s="42">
        <f>Workouts[[#This Row],[Body za Umiestnenie]]+Workouts[[#This Row],[Body Účasť]]</f>
        <v>14</v>
      </c>
      <c r="K247" s="10"/>
    </row>
    <row r="248" spans="2:11" ht="17.399999999999999" x14ac:dyDescent="0.3">
      <c r="B248" s="40">
        <v>45801</v>
      </c>
      <c r="C248" s="29" t="s">
        <v>69</v>
      </c>
      <c r="D248" s="27" t="s">
        <v>5</v>
      </c>
      <c r="E248" s="10" t="s">
        <v>19</v>
      </c>
      <c r="F248" s="65">
        <f>VLOOKUP(E248,Data!$I$21:$J$30,2)</f>
        <v>2</v>
      </c>
      <c r="G248" s="23"/>
      <c r="H248" s="23"/>
      <c r="I248" s="65"/>
      <c r="J248" s="66">
        <f>Workouts[[#This Row],[Body za Umiestnenie]]+Workouts[[#This Row],[Body Účasť]]</f>
        <v>2</v>
      </c>
      <c r="K248" s="10"/>
    </row>
    <row r="249" spans="2:11" ht="17.399999999999999" x14ac:dyDescent="0.3">
      <c r="B249" s="40">
        <v>45808</v>
      </c>
      <c r="C249" s="29" t="s">
        <v>55</v>
      </c>
      <c r="D249" s="27" t="s">
        <v>5</v>
      </c>
      <c r="E249" s="10" t="s">
        <v>19</v>
      </c>
      <c r="F249" s="30">
        <f>VLOOKUP(E249,Data!$I$21:$J$30,2)</f>
        <v>2</v>
      </c>
      <c r="G249" s="23">
        <v>32</v>
      </c>
      <c r="H249" s="23"/>
      <c r="I249" s="30"/>
      <c r="J249" s="42">
        <f>Workouts[[#This Row],[Body za Umiestnenie]]+Workouts[[#This Row],[Body Účasť]]</f>
        <v>2</v>
      </c>
      <c r="K249" s="10" t="s">
        <v>56</v>
      </c>
    </row>
    <row r="250" spans="2:11" ht="17.399999999999999" x14ac:dyDescent="0.3">
      <c r="B250" s="40">
        <v>45808</v>
      </c>
      <c r="C250" s="29" t="s">
        <v>55</v>
      </c>
      <c r="D250" s="27" t="s">
        <v>70</v>
      </c>
      <c r="E250" s="10" t="s">
        <v>19</v>
      </c>
      <c r="F250" s="30">
        <f>VLOOKUP(E250,Data!$I$21:$J$30,2)</f>
        <v>2</v>
      </c>
      <c r="G250" s="23">
        <v>25</v>
      </c>
      <c r="H250" s="23"/>
      <c r="I250" s="30"/>
      <c r="J250" s="42">
        <f>Workouts[[#This Row],[Body za Umiestnenie]]+Workouts[[#This Row],[Body Účasť]]</f>
        <v>2</v>
      </c>
      <c r="K250" s="10"/>
    </row>
    <row r="251" spans="2:11" ht="17.399999999999999" x14ac:dyDescent="0.3">
      <c r="B251" s="40">
        <v>45808</v>
      </c>
      <c r="C251" s="29" t="s">
        <v>55</v>
      </c>
      <c r="D251" s="27" t="s">
        <v>50</v>
      </c>
      <c r="E251" s="10" t="s">
        <v>19</v>
      </c>
      <c r="F251" s="30">
        <f>VLOOKUP(E251,Data!$I$21:$J$30,2)</f>
        <v>2</v>
      </c>
      <c r="G251" s="23">
        <v>19</v>
      </c>
      <c r="H251" s="23"/>
      <c r="I251" s="30"/>
      <c r="J251" s="42">
        <f>Workouts[[#This Row],[Body za Umiestnenie]]+Workouts[[#This Row],[Body Účasť]]</f>
        <v>2</v>
      </c>
      <c r="K251" s="10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94BCE-FDB9-2E4F-AB1E-0A88440134BF}">
          <x14:formula1>
            <xm:f>INDIRECT(Data!$F$19)</xm:f>
          </x14:formula1>
          <xm:sqref>E11:E251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D11:D51 D53:D251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3"/>
  <sheetViews>
    <sheetView showGridLines="0" topLeftCell="A22" zoomScale="115" zoomScaleNormal="115" workbookViewId="0">
      <selection activeCell="B54" sqref="B54"/>
    </sheetView>
  </sheetViews>
  <sheetFormatPr defaultColWidth="11" defaultRowHeight="13.8" x14ac:dyDescent="0.25"/>
  <cols>
    <col min="1" max="1" width="2.09765625" customWidth="1"/>
    <col min="2" max="2" width="23.09765625" customWidth="1"/>
    <col min="3" max="3" width="4" customWidth="1"/>
    <col min="4" max="4" width="1.8984375" style="12" customWidth="1"/>
    <col min="6" max="6" width="33.8984375" customWidth="1"/>
    <col min="7" max="7" width="29.5" bestFit="1" customWidth="1"/>
    <col min="8" max="8" width="6.8984375" bestFit="1" customWidth="1"/>
    <col min="9" max="9" width="25.09765625" bestFit="1" customWidth="1"/>
    <col min="10" max="11" width="21.8984375" bestFit="1" customWidth="1"/>
  </cols>
  <sheetData>
    <row r="1" spans="2:11" x14ac:dyDescent="0.25">
      <c r="B1" t="s">
        <v>61</v>
      </c>
    </row>
    <row r="2" spans="2:11" x14ac:dyDescent="0.25">
      <c r="B2" t="s">
        <v>4</v>
      </c>
      <c r="F2" s="13" t="s">
        <v>7</v>
      </c>
      <c r="G2" s="14"/>
      <c r="H2" s="14"/>
      <c r="I2" s="14"/>
      <c r="J2" s="14"/>
      <c r="K2" s="14"/>
    </row>
    <row r="3" spans="2:11" x14ac:dyDescent="0.25">
      <c r="B3" t="s">
        <v>5</v>
      </c>
      <c r="F3" s="15" t="s">
        <v>8</v>
      </c>
      <c r="G3" s="16"/>
      <c r="H3" s="16"/>
      <c r="I3" s="16"/>
      <c r="J3" s="16"/>
      <c r="K3" s="16"/>
    </row>
    <row r="4" spans="2:11" x14ac:dyDescent="0.25">
      <c r="B4" t="s">
        <v>50</v>
      </c>
      <c r="F4" s="17"/>
      <c r="G4" s="18" t="s">
        <v>16</v>
      </c>
      <c r="H4" s="18" t="s">
        <v>17</v>
      </c>
      <c r="I4" s="18" t="s">
        <v>18</v>
      </c>
      <c r="J4" s="18" t="s">
        <v>19</v>
      </c>
      <c r="K4" s="18" t="s">
        <v>20</v>
      </c>
    </row>
    <row r="5" spans="2:11" x14ac:dyDescent="0.25">
      <c r="B5" t="s">
        <v>70</v>
      </c>
      <c r="F5" s="17" t="s">
        <v>9</v>
      </c>
      <c r="G5" s="19">
        <v>8</v>
      </c>
      <c r="H5" s="19">
        <v>4</v>
      </c>
      <c r="I5" s="19">
        <v>2</v>
      </c>
      <c r="J5" s="19">
        <v>3</v>
      </c>
      <c r="K5" s="19">
        <v>2</v>
      </c>
    </row>
    <row r="6" spans="2:11" x14ac:dyDescent="0.25">
      <c r="B6" t="s">
        <v>39</v>
      </c>
      <c r="F6" s="17"/>
      <c r="G6" s="61" t="s">
        <v>10</v>
      </c>
      <c r="H6" s="61"/>
      <c r="I6" s="61"/>
      <c r="J6" s="61"/>
      <c r="K6" s="61"/>
    </row>
    <row r="7" spans="2:11" x14ac:dyDescent="0.25">
      <c r="B7" t="s">
        <v>40</v>
      </c>
      <c r="F7" t="s">
        <v>11</v>
      </c>
      <c r="G7" s="19">
        <v>20</v>
      </c>
      <c r="H7" s="19">
        <v>16</v>
      </c>
      <c r="I7" s="62" t="s">
        <v>12</v>
      </c>
      <c r="J7" s="19">
        <v>6</v>
      </c>
      <c r="K7" s="19">
        <v>5</v>
      </c>
    </row>
    <row r="8" spans="2:11" x14ac:dyDescent="0.25">
      <c r="B8" t="s">
        <v>41</v>
      </c>
      <c r="F8" t="s">
        <v>13</v>
      </c>
      <c r="G8" s="19">
        <v>16</v>
      </c>
      <c r="H8" s="19">
        <v>10</v>
      </c>
      <c r="I8" s="63"/>
      <c r="J8" s="19">
        <v>4</v>
      </c>
      <c r="K8" s="19">
        <v>3</v>
      </c>
    </row>
    <row r="9" spans="2:11" x14ac:dyDescent="0.25">
      <c r="B9" t="s">
        <v>77</v>
      </c>
      <c r="F9" t="s">
        <v>14</v>
      </c>
      <c r="G9" s="19">
        <v>10</v>
      </c>
      <c r="H9" s="19">
        <v>6</v>
      </c>
      <c r="I9" s="63"/>
      <c r="J9" s="19">
        <v>2</v>
      </c>
      <c r="K9" s="19">
        <v>2</v>
      </c>
    </row>
    <row r="10" spans="2:11" x14ac:dyDescent="0.25">
      <c r="B10" t="s">
        <v>42</v>
      </c>
      <c r="F10" t="s">
        <v>36</v>
      </c>
      <c r="G10" s="19">
        <v>6</v>
      </c>
      <c r="H10" s="19">
        <v>2</v>
      </c>
      <c r="I10" s="64"/>
      <c r="J10" s="19">
        <v>1</v>
      </c>
      <c r="K10" s="19">
        <v>1</v>
      </c>
    </row>
    <row r="11" spans="2:11" x14ac:dyDescent="0.25">
      <c r="B11" t="s">
        <v>71</v>
      </c>
      <c r="G11" s="20"/>
      <c r="H11" s="20"/>
      <c r="I11" s="20"/>
      <c r="J11" s="20"/>
      <c r="K11" s="20"/>
    </row>
    <row r="12" spans="2:11" x14ac:dyDescent="0.25">
      <c r="B12" t="s">
        <v>73</v>
      </c>
      <c r="F12" s="15" t="s">
        <v>15</v>
      </c>
      <c r="G12" s="16"/>
      <c r="H12" s="16"/>
      <c r="I12" s="16"/>
      <c r="J12" s="16"/>
      <c r="K12" s="16"/>
    </row>
    <row r="13" spans="2:11" x14ac:dyDescent="0.25">
      <c r="B13" t="s">
        <v>72</v>
      </c>
      <c r="G13" s="21" t="s">
        <v>51</v>
      </c>
      <c r="H13" s="20"/>
      <c r="I13" s="19">
        <v>4</v>
      </c>
      <c r="J13" s="20"/>
      <c r="K13" s="20"/>
    </row>
    <row r="14" spans="2:11" x14ac:dyDescent="0.25">
      <c r="B14" t="s">
        <v>59</v>
      </c>
      <c r="G14" s="21" t="s">
        <v>21</v>
      </c>
      <c r="H14" s="20"/>
      <c r="I14" s="19">
        <v>2</v>
      </c>
      <c r="J14" s="20"/>
      <c r="K14" s="20"/>
    </row>
    <row r="15" spans="2:11" x14ac:dyDescent="0.25">
      <c r="B15" t="s">
        <v>43</v>
      </c>
      <c r="G15" s="21" t="s">
        <v>22</v>
      </c>
      <c r="H15" s="20"/>
      <c r="I15" s="19">
        <v>3</v>
      </c>
      <c r="J15" s="20"/>
      <c r="K15" s="20"/>
    </row>
    <row r="16" spans="2:11" x14ac:dyDescent="0.25">
      <c r="B16" t="s">
        <v>44</v>
      </c>
      <c r="G16" s="21" t="s">
        <v>23</v>
      </c>
      <c r="H16" s="20"/>
      <c r="I16" s="19">
        <v>3</v>
      </c>
      <c r="J16" s="20"/>
      <c r="K16" s="20"/>
    </row>
    <row r="17" spans="2:10" x14ac:dyDescent="0.25">
      <c r="B17" t="s">
        <v>45</v>
      </c>
    </row>
    <row r="18" spans="2:10" x14ac:dyDescent="0.25">
      <c r="B18" t="s">
        <v>46</v>
      </c>
    </row>
    <row r="19" spans="2:10" x14ac:dyDescent="0.25">
      <c r="B19" t="s">
        <v>47</v>
      </c>
      <c r="F19" t="s">
        <v>25</v>
      </c>
    </row>
    <row r="20" spans="2:10" x14ac:dyDescent="0.25">
      <c r="B20" t="s">
        <v>48</v>
      </c>
    </row>
    <row r="21" spans="2:10" x14ac:dyDescent="0.25">
      <c r="B21" t="s">
        <v>49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25">
      <c r="B22" t="s">
        <v>74</v>
      </c>
      <c r="F22" t="s">
        <v>16</v>
      </c>
      <c r="G22" s="28">
        <v>8</v>
      </c>
      <c r="I22" t="s">
        <v>16</v>
      </c>
      <c r="J22">
        <v>8</v>
      </c>
    </row>
    <row r="23" spans="2:10" x14ac:dyDescent="0.25">
      <c r="B23" t="s">
        <v>75</v>
      </c>
      <c r="F23" t="s">
        <v>17</v>
      </c>
      <c r="G23" s="28">
        <v>4</v>
      </c>
      <c r="I23" t="s">
        <v>17</v>
      </c>
      <c r="J23">
        <v>4</v>
      </c>
    </row>
    <row r="24" spans="2:10" x14ac:dyDescent="0.25">
      <c r="B24" t="s">
        <v>60</v>
      </c>
      <c r="F24" t="s">
        <v>18</v>
      </c>
      <c r="G24" s="28">
        <v>2</v>
      </c>
      <c r="I24" t="s">
        <v>28</v>
      </c>
      <c r="J24">
        <v>2</v>
      </c>
    </row>
    <row r="25" spans="2:10" x14ac:dyDescent="0.25">
      <c r="B25" t="s">
        <v>66</v>
      </c>
      <c r="F25" t="s">
        <v>19</v>
      </c>
      <c r="G25" s="28">
        <v>3</v>
      </c>
      <c r="I25" t="s">
        <v>30</v>
      </c>
      <c r="J25">
        <v>3</v>
      </c>
    </row>
    <row r="26" spans="2:10" x14ac:dyDescent="0.25">
      <c r="B26" t="s">
        <v>67</v>
      </c>
      <c r="F26" t="s">
        <v>20</v>
      </c>
      <c r="G26" s="28">
        <v>2</v>
      </c>
      <c r="I26" t="s">
        <v>29</v>
      </c>
      <c r="J26">
        <v>3</v>
      </c>
    </row>
    <row r="27" spans="2:10" x14ac:dyDescent="0.25">
      <c r="B27" t="s">
        <v>76</v>
      </c>
      <c r="F27" t="s">
        <v>52</v>
      </c>
      <c r="G27" s="28">
        <v>4</v>
      </c>
      <c r="I27" t="s">
        <v>18</v>
      </c>
      <c r="J27">
        <v>2</v>
      </c>
    </row>
    <row r="28" spans="2:10" x14ac:dyDescent="0.25">
      <c r="B28" t="s">
        <v>68</v>
      </c>
      <c r="F28" t="s">
        <v>28</v>
      </c>
      <c r="G28" s="28">
        <v>2</v>
      </c>
      <c r="I28" t="s">
        <v>19</v>
      </c>
      <c r="J28">
        <v>3</v>
      </c>
    </row>
    <row r="29" spans="2:10" x14ac:dyDescent="0.25">
      <c r="B29" t="s">
        <v>78</v>
      </c>
      <c r="F29" t="s">
        <v>29</v>
      </c>
      <c r="G29" s="28">
        <v>3</v>
      </c>
      <c r="I29" t="s">
        <v>20</v>
      </c>
      <c r="J29">
        <v>2</v>
      </c>
    </row>
    <row r="30" spans="2:10" x14ac:dyDescent="0.25">
      <c r="B30" t="s">
        <v>79</v>
      </c>
      <c r="F30" t="s">
        <v>30</v>
      </c>
      <c r="G30" s="25">
        <v>3</v>
      </c>
      <c r="I30" t="s">
        <v>52</v>
      </c>
      <c r="J30">
        <v>4</v>
      </c>
    </row>
    <row r="31" spans="2:10" x14ac:dyDescent="0.25">
      <c r="B31" t="s">
        <v>80</v>
      </c>
    </row>
    <row r="32" spans="2:10" x14ac:dyDescent="0.25">
      <c r="B32" t="s">
        <v>81</v>
      </c>
    </row>
    <row r="33" spans="2:11" x14ac:dyDescent="0.25">
      <c r="B33" t="s">
        <v>82</v>
      </c>
      <c r="F33" t="s">
        <v>16</v>
      </c>
      <c r="I33" s="26">
        <v>10</v>
      </c>
    </row>
    <row r="34" spans="2:11" x14ac:dyDescent="0.25">
      <c r="B34" t="s">
        <v>83</v>
      </c>
      <c r="I34" s="26">
        <v>6</v>
      </c>
    </row>
    <row r="35" spans="2:11" x14ac:dyDescent="0.25">
      <c r="B35" t="s">
        <v>84</v>
      </c>
      <c r="G35" s="18" t="s">
        <v>16</v>
      </c>
      <c r="H35" s="18" t="s">
        <v>17</v>
      </c>
      <c r="I35" s="18" t="s">
        <v>18</v>
      </c>
      <c r="J35" s="18" t="s">
        <v>19</v>
      </c>
      <c r="K35" s="18" t="s">
        <v>20</v>
      </c>
    </row>
    <row r="36" spans="2:11" x14ac:dyDescent="0.25">
      <c r="B36" t="s">
        <v>85</v>
      </c>
      <c r="F36" s="24" t="s">
        <v>35</v>
      </c>
      <c r="G36" s="19">
        <v>8</v>
      </c>
      <c r="H36" s="19">
        <v>4</v>
      </c>
      <c r="I36" s="19">
        <v>2</v>
      </c>
      <c r="J36" s="19">
        <v>3</v>
      </c>
      <c r="K36" s="19">
        <v>2</v>
      </c>
    </row>
    <row r="37" spans="2:11" x14ac:dyDescent="0.25">
      <c r="B37" t="s">
        <v>86</v>
      </c>
      <c r="F37">
        <v>1</v>
      </c>
      <c r="G37" s="19">
        <v>20</v>
      </c>
      <c r="H37" s="19">
        <v>16</v>
      </c>
      <c r="I37" s="62">
        <f>I33-I34-1</f>
        <v>3</v>
      </c>
      <c r="J37" s="19">
        <v>6</v>
      </c>
      <c r="K37" s="19">
        <v>5</v>
      </c>
    </row>
    <row r="38" spans="2:11" x14ac:dyDescent="0.25">
      <c r="B38" t="s">
        <v>87</v>
      </c>
      <c r="F38">
        <v>2</v>
      </c>
      <c r="G38" s="19">
        <v>16</v>
      </c>
      <c r="H38" s="19">
        <v>10</v>
      </c>
      <c r="I38" s="63"/>
      <c r="J38" s="19">
        <v>4</v>
      </c>
      <c r="K38" s="19">
        <v>3</v>
      </c>
    </row>
    <row r="39" spans="2:11" x14ac:dyDescent="0.25">
      <c r="B39" t="s">
        <v>88</v>
      </c>
      <c r="F39">
        <v>3</v>
      </c>
      <c r="G39" s="19">
        <v>10</v>
      </c>
      <c r="H39" s="19">
        <v>6</v>
      </c>
      <c r="I39" s="63"/>
      <c r="J39" s="19">
        <v>2</v>
      </c>
      <c r="K39" s="19">
        <v>2</v>
      </c>
    </row>
    <row r="40" spans="2:11" x14ac:dyDescent="0.25">
      <c r="B40" t="s">
        <v>89</v>
      </c>
      <c r="F40">
        <v>4</v>
      </c>
      <c r="G40" s="19">
        <v>6</v>
      </c>
      <c r="H40" s="19">
        <v>2</v>
      </c>
      <c r="I40" s="63"/>
      <c r="J40" s="19">
        <v>1</v>
      </c>
      <c r="K40" s="19">
        <v>1</v>
      </c>
    </row>
    <row r="41" spans="2:11" x14ac:dyDescent="0.25">
      <c r="B41" t="s">
        <v>90</v>
      </c>
      <c r="F41">
        <v>5</v>
      </c>
      <c r="G41" s="19">
        <v>6</v>
      </c>
      <c r="H41" s="19">
        <v>2</v>
      </c>
      <c r="I41" s="63"/>
      <c r="J41" s="19">
        <v>1</v>
      </c>
      <c r="K41" s="19">
        <v>1</v>
      </c>
    </row>
    <row r="42" spans="2:11" x14ac:dyDescent="0.25">
      <c r="B42" t="s">
        <v>91</v>
      </c>
      <c r="F42">
        <v>6</v>
      </c>
      <c r="G42" s="19">
        <v>6</v>
      </c>
      <c r="H42" s="19">
        <v>2</v>
      </c>
      <c r="I42" s="63"/>
      <c r="J42" s="19">
        <v>1</v>
      </c>
      <c r="K42" s="19">
        <v>1</v>
      </c>
    </row>
    <row r="43" spans="2:11" x14ac:dyDescent="0.25">
      <c r="B43" t="s">
        <v>92</v>
      </c>
      <c r="F43">
        <v>7</v>
      </c>
      <c r="G43" s="19">
        <v>6</v>
      </c>
      <c r="H43" s="19">
        <v>2</v>
      </c>
      <c r="I43" s="63"/>
      <c r="J43" s="19">
        <v>1</v>
      </c>
      <c r="K43" s="19">
        <v>1</v>
      </c>
    </row>
    <row r="44" spans="2:11" x14ac:dyDescent="0.25">
      <c r="B44" t="s">
        <v>93</v>
      </c>
      <c r="F44">
        <v>8</v>
      </c>
      <c r="G44" s="19">
        <v>6</v>
      </c>
      <c r="H44" s="19">
        <v>2</v>
      </c>
      <c r="I44" s="63"/>
      <c r="J44" s="19">
        <v>1</v>
      </c>
      <c r="K44" s="19">
        <v>1</v>
      </c>
    </row>
    <row r="45" spans="2:11" x14ac:dyDescent="0.25">
      <c r="B45" t="s">
        <v>94</v>
      </c>
    </row>
    <row r="46" spans="2:11" x14ac:dyDescent="0.25">
      <c r="B46" t="s">
        <v>95</v>
      </c>
    </row>
    <row r="47" spans="2:11" x14ac:dyDescent="0.25">
      <c r="B47" t="s">
        <v>96</v>
      </c>
    </row>
    <row r="48" spans="2:11" x14ac:dyDescent="0.25">
      <c r="B48" t="s">
        <v>97</v>
      </c>
      <c r="G48">
        <f>IF(F33="ESF",2,"Chyba")</f>
        <v>2</v>
      </c>
    </row>
    <row r="49" spans="2:7" x14ac:dyDescent="0.25">
      <c r="B49" t="s">
        <v>98</v>
      </c>
      <c r="F49">
        <v>3</v>
      </c>
    </row>
    <row r="50" spans="2:7" x14ac:dyDescent="0.25">
      <c r="B50" t="s">
        <v>99</v>
      </c>
    </row>
    <row r="51" spans="2:7" x14ac:dyDescent="0.25">
      <c r="B51" t="s">
        <v>100</v>
      </c>
    </row>
    <row r="52" spans="2:7" x14ac:dyDescent="0.25">
      <c r="B52" t="s">
        <v>101</v>
      </c>
    </row>
    <row r="53" spans="2:7" x14ac:dyDescent="0.25">
      <c r="B53" t="s">
        <v>102</v>
      </c>
      <c r="G53">
        <f>VLOOKUP(F49,F35:K44,IF(F33="ESF",2,IF(F33="Regio",3,IF(F33=" Slovenské Juniorské turnaje ",4,"Chyba"))),FALSE)</f>
        <v>10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2025-06-05T12:48:18Z</dcterms:modified>
  <cp:category/>
</cp:coreProperties>
</file>