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6\"/>
    </mc:Choice>
  </mc:AlternateContent>
  <xr:revisionPtr revIDLastSave="0" documentId="13_ncr:1_{C6E7999B-E6EB-4680-92AD-BB6A149E2A5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4" i="1" l="1"/>
  <c r="I273" i="1"/>
  <c r="I270" i="1"/>
  <c r="I269" i="1"/>
  <c r="I268" i="1"/>
  <c r="I267" i="1"/>
  <c r="F276" i="1"/>
  <c r="J276" i="1" s="1"/>
  <c r="F275" i="1"/>
  <c r="J275" i="1" s="1"/>
  <c r="F274" i="1"/>
  <c r="J274" i="1" s="1"/>
  <c r="F273" i="1"/>
  <c r="J273" i="1" s="1"/>
  <c r="F272" i="1"/>
  <c r="J272" i="1" s="1"/>
  <c r="F271" i="1"/>
  <c r="J271" i="1" s="1"/>
  <c r="F270" i="1"/>
  <c r="J270" i="1" s="1"/>
  <c r="F269" i="1"/>
  <c r="J269" i="1" s="1"/>
  <c r="F268" i="1"/>
  <c r="J268" i="1" s="1"/>
  <c r="F267" i="1"/>
  <c r="J267" i="1"/>
  <c r="I262" i="1"/>
  <c r="I263" i="1"/>
  <c r="I264" i="1"/>
  <c r="I261" i="1"/>
  <c r="F266" i="1"/>
  <c r="J266" i="1" s="1"/>
  <c r="F265" i="1"/>
  <c r="J265" i="1" s="1"/>
  <c r="F264" i="1"/>
  <c r="J264" i="1" s="1"/>
  <c r="F263" i="1"/>
  <c r="J263" i="1" s="1"/>
  <c r="F262" i="1"/>
  <c r="J262" i="1" s="1"/>
  <c r="F261" i="1"/>
  <c r="F260" i="1"/>
  <c r="J260" i="1" s="1"/>
  <c r="F259" i="1"/>
  <c r="J259" i="1" s="1"/>
  <c r="F258" i="1"/>
  <c r="J258" i="1" s="1"/>
  <c r="F257" i="1"/>
  <c r="J257" i="1" s="1"/>
  <c r="F256" i="1"/>
  <c r="J256" i="1" s="1"/>
  <c r="F255" i="1"/>
  <c r="J255" i="1" s="1"/>
  <c r="F254" i="1"/>
  <c r="J254" i="1"/>
  <c r="F253" i="1"/>
  <c r="J253" i="1" s="1"/>
  <c r="F252" i="1"/>
  <c r="J252" i="1" s="1"/>
  <c r="F248" i="1"/>
  <c r="J248" i="1" s="1"/>
  <c r="F251" i="1"/>
  <c r="J251" i="1" s="1"/>
  <c r="F250" i="1"/>
  <c r="J250" i="1" s="1"/>
  <c r="F249" i="1"/>
  <c r="J249" i="1" s="1"/>
  <c r="F247" i="1"/>
  <c r="J247" i="1" s="1"/>
  <c r="F246" i="1"/>
  <c r="J246" i="1" s="1"/>
  <c r="F245" i="1"/>
  <c r="J245" i="1" s="1"/>
  <c r="I242" i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I235" i="1"/>
  <c r="F238" i="1"/>
  <c r="J238" i="1" s="1"/>
  <c r="F237" i="1"/>
  <c r="J237" i="1" s="1"/>
  <c r="F236" i="1"/>
  <c r="J236" i="1" s="1"/>
  <c r="I232" i="1"/>
  <c r="I231" i="1"/>
  <c r="F235" i="1"/>
  <c r="J235" i="1" s="1"/>
  <c r="F234" i="1"/>
  <c r="F233" i="1"/>
  <c r="J233" i="1" s="1"/>
  <c r="F232" i="1"/>
  <c r="F231" i="1"/>
  <c r="I228" i="1"/>
  <c r="I227" i="1"/>
  <c r="F230" i="1"/>
  <c r="J230" i="1" s="1"/>
  <c r="F229" i="1"/>
  <c r="J229" i="1" s="1"/>
  <c r="F228" i="1"/>
  <c r="J228" i="1" s="1"/>
  <c r="I224" i="1"/>
  <c r="I223" i="1"/>
  <c r="I222" i="1"/>
  <c r="I221" i="1"/>
  <c r="F227" i="1"/>
  <c r="J227" i="1" s="1"/>
  <c r="F226" i="1"/>
  <c r="J226" i="1" s="1"/>
  <c r="F225" i="1"/>
  <c r="J225" i="1" s="1"/>
  <c r="F224" i="1"/>
  <c r="J224" i="1" s="1"/>
  <c r="F223" i="1"/>
  <c r="F222" i="1"/>
  <c r="F221" i="1"/>
  <c r="J221" i="1" s="1"/>
  <c r="I220" i="1"/>
  <c r="F220" i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I211" i="1"/>
  <c r="I210" i="1"/>
  <c r="I209" i="1"/>
  <c r="I206" i="1"/>
  <c r="I205" i="1"/>
  <c r="I204" i="1"/>
  <c r="I201" i="1"/>
  <c r="I200" i="1"/>
  <c r="I199" i="1"/>
  <c r="F213" i="1"/>
  <c r="J213" i="1" s="1"/>
  <c r="F212" i="1"/>
  <c r="J212" i="1" s="1"/>
  <c r="F211" i="1"/>
  <c r="J211" i="1" s="1"/>
  <c r="F210" i="1"/>
  <c r="F209" i="1"/>
  <c r="J209" i="1" s="1"/>
  <c r="F208" i="1"/>
  <c r="J208" i="1" s="1"/>
  <c r="F207" i="1"/>
  <c r="J207" i="1" s="1"/>
  <c r="F206" i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I175" i="1"/>
  <c r="I174" i="1"/>
  <c r="F177" i="1"/>
  <c r="J177" i="1" s="1"/>
  <c r="F176" i="1"/>
  <c r="J176" i="1" s="1"/>
  <c r="F175" i="1"/>
  <c r="F174" i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J261" i="1" l="1"/>
  <c r="J210" i="1"/>
  <c r="J200" i="1"/>
  <c r="J231" i="1"/>
  <c r="J222" i="1"/>
  <c r="J232" i="1"/>
  <c r="J223" i="1"/>
  <c r="J174" i="1"/>
  <c r="J206" i="1"/>
  <c r="J175" i="1"/>
  <c r="J234" i="1"/>
  <c r="J220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F134" i="1"/>
  <c r="J134" i="1" s="1"/>
  <c r="F133" i="1"/>
  <c r="J133" i="1" s="1"/>
  <c r="I130" i="1"/>
  <c r="I129" i="1"/>
  <c r="F132" i="1"/>
  <c r="J132" i="1" s="1"/>
  <c r="F131" i="1"/>
  <c r="J131" i="1" s="1"/>
  <c r="F130" i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44" i="1" l="1"/>
  <c r="J135" i="1"/>
  <c r="J113" i="1"/>
  <c r="J130" i="1"/>
  <c r="J129" i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<sst xmlns="http://schemas.openxmlformats.org/spreadsheetml/2006/main" count="975" uniqueCount="106">
  <si>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</si>
  <si>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</si>
  <si>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</si>
  <si>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</si>
  <si>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</si>
  <si>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</si>
  <si>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</si>
  <si>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</si>
  <si>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</si>
  <si>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</si>
  <si>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</si>
  <si>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</si>
  <si>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</si>
  <si>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</si>
  <si>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</si>
  <si>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</si>
  <si>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</si>
  <si>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</si>
  <si>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</si>
  <si>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</si>
  <si>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</si>
  <si>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</si>
  <si>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</si>
  <si>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</si>
  <si>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</si>
  <si>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</si>
  <si>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</si>
  <si>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</si>
  <si>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</si>
  <si>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</si>
  <si>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</si>
  <si>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</si>
  <si>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</si>
  <si>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</si>
  <si>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</si>
  <si>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</si>
  <si>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</si>
  <si>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</si>
  <si>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</si>
  <si>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</si>
  <si>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</si>
  <si>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</si>
  <si>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</si>
  <si>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</si>
  <si>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</si>
  <si>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</si>
  <si>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</si>
  <si>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</si>
  <si>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</si>
  <si>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</si>
  <si>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</si>
  <si>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</si>
  <si>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</si>
  <si>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</si>
  <si>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</si>
  <si>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</si>
  <si>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</si>
  <si>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</si>
  <si>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</si>
  <si>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</si>
  <si>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</si>
  <si>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</si>
  <si>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</si>
  <si>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</si>
  <si>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</si>
  <si>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</si>
  <si>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</si>
  <si>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</si>
  <si>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</si>
  <si>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</si>
  <si>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</si>
  <si>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</si>
  <si>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</si>
  <si>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</si>
  <si>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</si>
  <si>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</si>
  <si>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</si>
  <si>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</si>
  <si>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</si>
  <si>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</si>
  <si>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</si>
  <si>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</si>
  <si>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</si>
  <si>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</si>
  <si>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</si>
  <si>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</si>
  <si>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</si>
  <si>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</si>
  <si>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</si>
  <si>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</si>
  <si>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</si>
  <si>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</si>
  <si>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</si>
  <si>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</si>
  <si>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</si>
  <si>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</si>
  <si>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</si>
  <si>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</si>
  <si>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</si>
  <si>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</si>
  <si>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</si>
  <si>
    <t>Matej Simon</t>
  </si>
  <si>
    <t>Dárius Vanický</t>
  </si>
  <si>
    <t>Michal Dragošek</t>
  </si>
  <si>
    <t>Jakub Matuška</t>
  </si>
  <si>
    <t>Michal Matuška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</si>
</sst>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835.987372800926" createdVersion="8" refreshedVersion="8" minRefreshableVersion="3" recordCount="266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6-22T00:00:00"/>
    </cacheField>
    <cacheField name="Turnaj" numFmtId="14">
      <sharedItems/>
    </cacheField>
    <cacheField name="Meno Priezvisko" numFmtId="14">
      <sharedItems containsBlank="1" count="64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Viktória Svobodová"/>
        <s v="Matej Simon"/>
        <s v="Dárius Vanický"/>
        <s v="Michal Dragošek"/>
        <s v="Jakub Matuška"/>
        <s v="Michal Matuška"/>
        <m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  <r>
    <d v="2025-03-01T00:00:00"/>
    <s v="JT"/>
    <x v="1"/>
    <s v="Regio"/>
    <n v="4"/>
    <n v="1"/>
    <m/>
    <n v="16"/>
    <n v="20"/>
    <m/>
  </r>
  <r>
    <d v="2025-03-01T00:00:00"/>
    <s v="JT"/>
    <x v="12"/>
    <s v="Regio"/>
    <n v="4"/>
    <n v="5"/>
    <m/>
    <n v="2"/>
    <n v="6"/>
    <m/>
  </r>
  <r>
    <d v="2025-03-01T00:00:00"/>
    <s v="JT"/>
    <x v="11"/>
    <s v="Regio"/>
    <n v="4"/>
    <n v="9"/>
    <m/>
    <m/>
    <n v="4"/>
    <m/>
  </r>
  <r>
    <d v="2025-03-01T00:00:00"/>
    <s v="JT"/>
    <x v="0"/>
    <s v="Regio"/>
    <n v="4"/>
    <n v="11"/>
    <m/>
    <m/>
    <n v="4"/>
    <m/>
  </r>
  <r>
    <d v="2025-03-01T00:00:00"/>
    <s v="JT"/>
    <x v="16"/>
    <s v="Regio"/>
    <n v="4"/>
    <n v="9"/>
    <m/>
    <m/>
    <n v="4"/>
    <m/>
  </r>
  <r>
    <d v="2025-03-07T00:00:00"/>
    <s v="ESF"/>
    <x v="12"/>
    <s v="ESF"/>
    <n v="8"/>
    <n v="4"/>
    <m/>
    <n v="6"/>
    <n v="14"/>
    <m/>
  </r>
  <r>
    <d v="2025-03-07T00:00:00"/>
    <s v="ESF"/>
    <x v="11"/>
    <s v="ESF"/>
    <n v="8"/>
    <n v="18"/>
    <m/>
    <m/>
    <n v="8"/>
    <m/>
  </r>
  <r>
    <d v="2025-03-07T00:00:00"/>
    <s v="ESF"/>
    <x v="16"/>
    <s v="ESF"/>
    <n v="8"/>
    <n v="23"/>
    <m/>
    <m/>
    <n v="8"/>
    <m/>
  </r>
  <r>
    <d v="2025-03-15T00:00:00"/>
    <s v="T_B"/>
    <x v="16"/>
    <s v="Slovenské turnaje kat. B"/>
    <n v="2"/>
    <n v="2"/>
    <m/>
    <n v="3"/>
    <n v="5"/>
    <m/>
  </r>
  <r>
    <d v="2025-03-15T00:00:00"/>
    <s v="T_B"/>
    <x v="17"/>
    <s v="Slovenské turnaje kat. B"/>
    <n v="2"/>
    <n v="6"/>
    <m/>
    <n v="1"/>
    <n v="3"/>
    <m/>
  </r>
  <r>
    <d v="2025-03-15T00:00:00"/>
    <s v="T_B"/>
    <x v="0"/>
    <s v="Slovenské turnaje kat. B"/>
    <n v="2"/>
    <n v="4"/>
    <m/>
    <n v="1"/>
    <n v="3"/>
    <m/>
  </r>
  <r>
    <d v="2025-03-22T00:00:00"/>
    <s v="JT"/>
    <x v="12"/>
    <s v="Regio"/>
    <n v="4"/>
    <n v="1"/>
    <m/>
    <n v="16"/>
    <n v="20"/>
    <m/>
  </r>
  <r>
    <d v="2025-03-22T00:00:00"/>
    <s v="JT"/>
    <x v="11"/>
    <s v="Regio"/>
    <n v="4"/>
    <n v="1"/>
    <m/>
    <n v="16"/>
    <n v="20"/>
    <m/>
  </r>
  <r>
    <d v="2025-03-22T00:00:00"/>
    <s v="JT"/>
    <x v="19"/>
    <s v="Regio"/>
    <n v="4"/>
    <n v="7"/>
    <m/>
    <n v="2"/>
    <n v="6"/>
    <m/>
  </r>
  <r>
    <d v="2025-03-22T00:00:00"/>
    <s v="JT"/>
    <x v="14"/>
    <s v="Regio"/>
    <n v="4"/>
    <n v="9"/>
    <m/>
    <m/>
    <n v="4"/>
    <m/>
  </r>
  <r>
    <d v="2025-03-22T00:00:00"/>
    <s v="JT"/>
    <x v="13"/>
    <s v="Regio"/>
    <n v="4"/>
    <n v="5"/>
    <m/>
    <n v="2"/>
    <n v="6"/>
    <m/>
  </r>
  <r>
    <d v="2025-03-22T00:00:00"/>
    <s v="JT"/>
    <x v="15"/>
    <s v="Regio"/>
    <n v="4"/>
    <n v="11"/>
    <m/>
    <m/>
    <n v="4"/>
    <m/>
  </r>
  <r>
    <d v="2025-03-22T00:00:00"/>
    <s v="Liga"/>
    <x v="16"/>
    <s v="Slovenské turnaje kat. A"/>
    <n v="2"/>
    <m/>
    <m/>
    <m/>
    <n v="2"/>
    <m/>
  </r>
  <r>
    <d v="2025-03-22T00:00:00"/>
    <s v="Liga"/>
    <x v="0"/>
    <s v="Slovenské turnaje kat. B"/>
    <n v="2"/>
    <m/>
    <m/>
    <m/>
    <n v="2"/>
    <m/>
  </r>
  <r>
    <d v="2025-03-29T00:00:00"/>
    <s v="T_A"/>
    <x v="0"/>
    <s v="Slovenské turnaje kat. A"/>
    <n v="2"/>
    <n v="25"/>
    <m/>
    <m/>
    <n v="2"/>
    <m/>
  </r>
  <r>
    <d v="2025-03-30T00:00:00"/>
    <s v="JT"/>
    <x v="48"/>
    <s v="Slovenské Juniorské turnaje"/>
    <n v="2"/>
    <n v="1"/>
    <n v="5"/>
    <n v="3"/>
    <n v="5"/>
    <m/>
  </r>
  <r>
    <d v="2025-03-30T00:00:00"/>
    <s v="JT"/>
    <x v="8"/>
    <s v="Slovenské Juniorské turnaje"/>
    <n v="2"/>
    <n v="2"/>
    <n v="5"/>
    <n v="2"/>
    <n v="4"/>
    <m/>
  </r>
  <r>
    <d v="2025-03-30T00:00:00"/>
    <s v="JT"/>
    <x v="31"/>
    <s v="Slovenské Juniorské turnaje"/>
    <n v="2"/>
    <n v="3"/>
    <n v="5"/>
    <n v="1"/>
    <n v="3"/>
    <m/>
  </r>
  <r>
    <d v="2025-03-30T00:00:00"/>
    <s v="JT"/>
    <x v="30"/>
    <s v="Slovenské Juniorské turnaje"/>
    <n v="2"/>
    <n v="4"/>
    <n v="5"/>
    <m/>
    <n v="2"/>
    <m/>
  </r>
  <r>
    <d v="2025-03-30T00:00:00"/>
    <s v="JT"/>
    <x v="32"/>
    <s v="Slovenské Juniorské turnaje"/>
    <n v="2"/>
    <n v="5"/>
    <n v="5"/>
    <m/>
    <n v="2"/>
    <m/>
  </r>
  <r>
    <d v="2025-03-30T00:00:00"/>
    <s v="JT"/>
    <x v="6"/>
    <s v="Slovenské Juniorské turnaje"/>
    <n v="2"/>
    <n v="1"/>
    <n v="5"/>
    <n v="3"/>
    <n v="5"/>
    <m/>
  </r>
  <r>
    <d v="2025-03-30T00:00:00"/>
    <s v="JT"/>
    <x v="9"/>
    <s v="Slovenské Juniorské turnaje"/>
    <n v="2"/>
    <n v="2"/>
    <n v="5"/>
    <n v="2"/>
    <n v="4"/>
    <m/>
  </r>
  <r>
    <d v="2025-03-30T00:00:00"/>
    <s v="JT"/>
    <x v="26"/>
    <s v="Slovenské Juniorské turnaje"/>
    <n v="2"/>
    <n v="3"/>
    <n v="5"/>
    <n v="1"/>
    <n v="3"/>
    <m/>
  </r>
  <r>
    <d v="2025-03-30T00:00:00"/>
    <s v="JT"/>
    <x v="10"/>
    <s v="Slovenské Juniorské turnaje"/>
    <n v="2"/>
    <n v="4"/>
    <n v="5"/>
    <m/>
    <n v="2"/>
    <m/>
  </r>
  <r>
    <d v="2025-03-30T00:00:00"/>
    <s v="JT"/>
    <x v="18"/>
    <s v="Slovenské Juniorské turnaje"/>
    <n v="2"/>
    <n v="5"/>
    <n v="5"/>
    <m/>
    <n v="2"/>
    <m/>
  </r>
  <r>
    <d v="2025-03-30T00:00:00"/>
    <s v="JT"/>
    <x v="1"/>
    <s v="Slovenské Juniorské turnaje"/>
    <n v="2"/>
    <n v="1"/>
    <n v="5"/>
    <n v="3"/>
    <n v="5"/>
    <m/>
  </r>
  <r>
    <d v="2025-03-30T00:00:00"/>
    <s v="JT"/>
    <x v="21"/>
    <s v="Slovenské Juniorské turnaje"/>
    <n v="2"/>
    <n v="2"/>
    <n v="5"/>
    <n v="2"/>
    <n v="4"/>
    <m/>
  </r>
  <r>
    <d v="2025-03-30T00:00:00"/>
    <s v="JT"/>
    <x v="7"/>
    <s v="Slovenské Juniorské turnaje"/>
    <n v="2"/>
    <n v="3"/>
    <n v="5"/>
    <n v="1"/>
    <n v="3"/>
    <m/>
  </r>
  <r>
    <d v="2025-03-30T00:00:00"/>
    <s v="JT"/>
    <x v="27"/>
    <s v="Slovenské Juniorské turnaje"/>
    <n v="2"/>
    <n v="4"/>
    <n v="5"/>
    <m/>
    <n v="2"/>
    <m/>
  </r>
  <r>
    <d v="2025-03-30T00:00:00"/>
    <s v="JT"/>
    <x v="4"/>
    <s v="Slovenské Juniorské turnaje"/>
    <n v="2"/>
    <n v="5"/>
    <n v="5"/>
    <m/>
    <n v="2"/>
    <m/>
  </r>
  <r>
    <d v="2025-04-12T00:00:00"/>
    <s v="T_A"/>
    <x v="16"/>
    <s v="Slovenské turnaje kat. A"/>
    <n v="2"/>
    <n v="18"/>
    <m/>
    <m/>
    <n v="2"/>
    <m/>
  </r>
  <r>
    <d v="2025-04-12T00:00:00"/>
    <s v="T_A"/>
    <x v="17"/>
    <s v="Slovenské turnaje kat. A"/>
    <n v="2"/>
    <n v="20"/>
    <m/>
    <m/>
    <n v="2"/>
    <m/>
  </r>
  <r>
    <d v="2025-04-12T00:00:00"/>
    <s v="T_A"/>
    <x v="0"/>
    <s v="Slovenské turnaje kat. A"/>
    <n v="2"/>
    <n v="25"/>
    <m/>
    <m/>
    <n v="2"/>
    <m/>
  </r>
  <r>
    <d v="2025-04-26T00:00:00"/>
    <s v="JT"/>
    <x v="12"/>
    <s v="Regio"/>
    <n v="4"/>
    <n v="1"/>
    <m/>
    <n v="16"/>
    <n v="20"/>
    <m/>
  </r>
  <r>
    <d v="2025-04-26T00:00:00"/>
    <s v="JT"/>
    <x v="11"/>
    <s v="Regio"/>
    <n v="4"/>
    <n v="1"/>
    <m/>
    <n v="16"/>
    <n v="20"/>
    <m/>
  </r>
  <r>
    <d v="2025-04-30T00:00:00"/>
    <s v="T_B"/>
    <x v="16"/>
    <s v="Regio"/>
    <n v="4"/>
    <n v="6"/>
    <m/>
    <n v="2"/>
    <n v="6"/>
    <m/>
  </r>
  <r>
    <d v="2025-04-27T00:00:00"/>
    <s v="JT"/>
    <x v="12"/>
    <s v="Slovenské Juniorské turnaje"/>
    <n v="2"/>
    <n v="1"/>
    <n v="7"/>
    <n v="5"/>
    <n v="7"/>
    <m/>
  </r>
  <r>
    <d v="2025-04-27T00:00:00"/>
    <s v="JT"/>
    <x v="35"/>
    <s v="Slovenské Juniorské turnaje"/>
    <n v="2"/>
    <n v="2"/>
    <n v="7"/>
    <n v="4"/>
    <n v="6"/>
    <m/>
  </r>
  <r>
    <d v="2025-04-27T00:00:00"/>
    <s v="JT"/>
    <x v="49"/>
    <s v="Slovenské Juniorské turnaje"/>
    <n v="2"/>
    <n v="3"/>
    <n v="7"/>
    <n v="3"/>
    <n v="5"/>
    <m/>
  </r>
  <r>
    <d v="2025-04-27T00:00:00"/>
    <s v="JT"/>
    <x v="31"/>
    <s v="Slovenské Juniorské turnaje"/>
    <n v="2"/>
    <n v="4"/>
    <n v="7"/>
    <n v="2"/>
    <n v="4"/>
    <m/>
  </r>
  <r>
    <d v="2025-04-27T00:00:00"/>
    <s v="JT"/>
    <x v="29"/>
    <s v="Slovenské Juniorské turnaje"/>
    <n v="2"/>
    <n v="5"/>
    <n v="7"/>
    <n v="1"/>
    <n v="3"/>
    <m/>
  </r>
  <r>
    <d v="2025-04-27T00:00:00"/>
    <s v="JT"/>
    <x v="30"/>
    <s v="Slovenské Juniorské turnaje"/>
    <n v="2"/>
    <n v="6"/>
    <n v="7"/>
    <m/>
    <n v="2"/>
    <m/>
  </r>
  <r>
    <d v="2025-04-27T00:00:00"/>
    <s v="JT"/>
    <x v="32"/>
    <s v="Slovenské Juniorské turnaje"/>
    <n v="2"/>
    <n v="7"/>
    <n v="7"/>
    <m/>
    <n v="2"/>
    <m/>
  </r>
  <r>
    <d v="2025-04-27T00:00:00"/>
    <s v="JT"/>
    <x v="1"/>
    <s v="Slovenské Juniorské turnaje"/>
    <n v="2"/>
    <n v="1"/>
    <n v="4"/>
    <n v="2"/>
    <n v="4"/>
    <m/>
  </r>
  <r>
    <d v="2025-04-27T00:00:00"/>
    <s v="JT"/>
    <x v="8"/>
    <s v="Slovenské Juniorské turnaje"/>
    <n v="2"/>
    <n v="2"/>
    <n v="4"/>
    <n v="1"/>
    <n v="3"/>
    <m/>
  </r>
  <r>
    <d v="2025-04-27T00:00:00"/>
    <s v="JT"/>
    <x v="37"/>
    <s v="Slovenské Juniorské turnaje"/>
    <n v="2"/>
    <n v="3"/>
    <n v="4"/>
    <m/>
    <n v="2"/>
    <m/>
  </r>
  <r>
    <d v="2025-04-27T00:00:00"/>
    <s v="JT"/>
    <x v="39"/>
    <s v="Slovenské Juniorské turnaje"/>
    <n v="2"/>
    <n v="4"/>
    <n v="4"/>
    <m/>
    <n v="2"/>
    <m/>
  </r>
  <r>
    <d v="2025-04-27T00:00:00"/>
    <s v="JT"/>
    <x v="11"/>
    <s v="Slovenské Juniorské turnaje"/>
    <n v="2"/>
    <n v="1"/>
    <n v="4"/>
    <n v="2"/>
    <n v="4"/>
    <m/>
  </r>
  <r>
    <d v="2025-04-27T00:00:00"/>
    <s v="JT"/>
    <x v="18"/>
    <s v="Slovenské Juniorské turnaje"/>
    <n v="2"/>
    <n v="2"/>
    <n v="4"/>
    <n v="1"/>
    <n v="3"/>
    <m/>
  </r>
  <r>
    <d v="2025-04-27T00:00:00"/>
    <s v="JT"/>
    <x v="50"/>
    <s v="Slovenské Juniorské turnaje"/>
    <n v="2"/>
    <n v="3"/>
    <n v="4"/>
    <m/>
    <n v="2"/>
    <m/>
  </r>
  <r>
    <d v="2025-04-27T00:00:00"/>
    <s v="JT"/>
    <x v="25"/>
    <s v="Slovenské Juniorské turnaje"/>
    <n v="2"/>
    <n v="4"/>
    <n v="4"/>
    <m/>
    <n v="2"/>
    <m/>
  </r>
  <r>
    <d v="2025-04-27T00:00:00"/>
    <s v="JT"/>
    <x v="14"/>
    <s v="Slovenské Juniorské turnaje"/>
    <n v="2"/>
    <n v="1"/>
    <n v="3"/>
    <n v="1"/>
    <n v="3"/>
    <m/>
  </r>
  <r>
    <d v="2025-04-27T00:00:00"/>
    <s v="JT"/>
    <x v="7"/>
    <s v="Slovenské Juniorské turnaje"/>
    <n v="2"/>
    <n v="2"/>
    <n v="3"/>
    <m/>
    <n v="2"/>
    <m/>
  </r>
  <r>
    <d v="2025-04-27T00:00:00"/>
    <s v="JT"/>
    <x v="19"/>
    <s v="Slovenské Juniorské turnaje"/>
    <n v="2"/>
    <n v="3"/>
    <n v="3"/>
    <m/>
    <n v="2"/>
    <m/>
  </r>
  <r>
    <d v="2025-04-27T00:00:00"/>
    <s v="JT"/>
    <x v="0"/>
    <s v="Slovenské Juniorské turnaje"/>
    <n v="2"/>
    <n v="1"/>
    <n v="2"/>
    <m/>
    <n v="2"/>
    <m/>
  </r>
  <r>
    <d v="2025-04-27T00:00:00"/>
    <s v="JT"/>
    <x v="5"/>
    <s v="Slovenské Juniorské turnaje"/>
    <n v="2"/>
    <n v="2"/>
    <n v="2"/>
    <m/>
    <n v="2"/>
    <m/>
  </r>
  <r>
    <d v="2025-04-27T00:00:00"/>
    <s v="JT"/>
    <x v="13"/>
    <s v="Slovenské Juniorské turnaje"/>
    <n v="2"/>
    <n v="1"/>
    <n v="2"/>
    <m/>
    <n v="2"/>
    <m/>
  </r>
  <r>
    <d v="2025-04-27T00:00:00"/>
    <s v="JT"/>
    <x v="27"/>
    <s v="Slovenské Juniorské turnaje"/>
    <n v="2"/>
    <n v="2"/>
    <n v="2"/>
    <m/>
    <n v="2"/>
    <m/>
  </r>
  <r>
    <d v="2025-04-27T00:00:00"/>
    <s v="JT"/>
    <x v="9"/>
    <s v="Slovenské Juniorské turnaje"/>
    <n v="2"/>
    <n v="1"/>
    <n v="3"/>
    <n v="1"/>
    <n v="3"/>
    <m/>
  </r>
  <r>
    <d v="2025-04-27T00:00:00"/>
    <s v="JT"/>
    <x v="6"/>
    <s v="Slovenské Juniorské turnaje"/>
    <n v="2"/>
    <n v="2"/>
    <n v="3"/>
    <m/>
    <n v="2"/>
    <m/>
  </r>
  <r>
    <d v="2025-04-27T00:00:00"/>
    <s v="JT"/>
    <x v="26"/>
    <s v="Slovenské Juniorské turnaje"/>
    <n v="2"/>
    <n v="3"/>
    <n v="3"/>
    <m/>
    <n v="2"/>
    <m/>
  </r>
  <r>
    <d v="2025-05-04T00:00:00"/>
    <s v="JT"/>
    <x v="1"/>
    <s v="Regio"/>
    <n v="4"/>
    <n v="4"/>
    <m/>
    <n v="2"/>
    <n v="6"/>
    <m/>
  </r>
  <r>
    <d v="2025-05-16T00:00:00"/>
    <s v="JT"/>
    <x v="16"/>
    <s v="Regio"/>
    <n v="4"/>
    <n v="2"/>
    <m/>
    <n v="10"/>
    <n v="14"/>
    <m/>
  </r>
  <r>
    <d v="2025-05-17T00:00:00"/>
    <s v="JT"/>
    <x v="1"/>
    <s v="Regio"/>
    <n v="4"/>
    <n v="2"/>
    <m/>
    <n v="10"/>
    <n v="14"/>
    <m/>
  </r>
  <r>
    <d v="2025-05-24T00:00:00"/>
    <s v="Liga"/>
    <x v="16"/>
    <s v="Slovenské turnaje kat. A"/>
    <n v="2"/>
    <m/>
    <m/>
    <m/>
    <n v="2"/>
    <m/>
  </r>
  <r>
    <d v="2025-05-31T00:00:00"/>
    <s v="T_A"/>
    <x v="16"/>
    <s v="Slovenské turnaje kat. A"/>
    <n v="2"/>
    <n v="32"/>
    <m/>
    <m/>
    <n v="2"/>
    <s v="SCR"/>
  </r>
  <r>
    <d v="2025-05-31T00:00:00"/>
    <s v="T_A"/>
    <x v="0"/>
    <s v="Slovenské turnaje kat. A"/>
    <n v="2"/>
    <n v="25"/>
    <m/>
    <m/>
    <n v="2"/>
    <m/>
  </r>
  <r>
    <d v="2025-05-31T00:00:00"/>
    <s v="T_A"/>
    <x v="17"/>
    <s v="Slovenské turnaje kat. A"/>
    <n v="2"/>
    <n v="19"/>
    <m/>
    <m/>
    <n v="2"/>
    <m/>
  </r>
  <r>
    <d v="2025-06-07T00:00:00"/>
    <s v="JT"/>
    <x v="15"/>
    <s v="Regio"/>
    <n v="4"/>
    <n v="31"/>
    <m/>
    <m/>
    <n v="4"/>
    <m/>
  </r>
  <r>
    <d v="2025-06-07T00:00:00"/>
    <s v="JT"/>
    <x v="14"/>
    <s v="Regio"/>
    <n v="4"/>
    <n v="32"/>
    <m/>
    <m/>
    <n v="4"/>
    <m/>
  </r>
  <r>
    <d v="2025-06-07T00:00:00"/>
    <s v="JT"/>
    <x v="13"/>
    <s v="Regio"/>
    <n v="4"/>
    <n v="18"/>
    <m/>
    <m/>
    <n v="4"/>
    <m/>
  </r>
  <r>
    <d v="2025-06-07T00:00:00"/>
    <s v="JT"/>
    <x v="1"/>
    <s v="Regio"/>
    <n v="4"/>
    <n v="20"/>
    <m/>
    <m/>
    <n v="4"/>
    <m/>
  </r>
  <r>
    <d v="2025-06-07T00:00:00"/>
    <s v="JT"/>
    <x v="12"/>
    <s v="Regio"/>
    <n v="4"/>
    <n v="7"/>
    <m/>
    <n v="2"/>
    <n v="6"/>
    <m/>
  </r>
  <r>
    <d v="2025-06-07T00:00:00"/>
    <s v="JT"/>
    <x v="11"/>
    <s v="Regio"/>
    <n v="4"/>
    <n v="6"/>
    <m/>
    <n v="2"/>
    <n v="6"/>
    <m/>
  </r>
  <r>
    <d v="2025-06-07T00:00:00"/>
    <s v="JT"/>
    <x v="0"/>
    <s v="Regio"/>
    <n v="4"/>
    <n v="3"/>
    <m/>
    <n v="6"/>
    <n v="10"/>
    <m/>
  </r>
  <r>
    <d v="2025-06-14T00:00:00"/>
    <s v="ESF"/>
    <x v="0"/>
    <s v="ESF"/>
    <n v="8"/>
    <n v="50"/>
    <m/>
    <m/>
    <n v="8"/>
    <m/>
  </r>
  <r>
    <d v="2025-06-14T00:00:00"/>
    <s v="ESF"/>
    <x v="1"/>
    <s v="ESF"/>
    <n v="8"/>
    <n v="7"/>
    <m/>
    <n v="6"/>
    <n v="14"/>
    <m/>
  </r>
  <r>
    <d v="2025-06-21T00:00:00"/>
    <s v="JT"/>
    <x v="8"/>
    <s v="Slovenské Juniorské turnaje"/>
    <n v="2"/>
    <n v="1"/>
    <n v="6"/>
    <n v="4"/>
    <n v="6"/>
    <m/>
  </r>
  <r>
    <d v="2025-06-21T00:00:00"/>
    <s v="JT"/>
    <x v="31"/>
    <s v="Slovenské Juniorské turnaje"/>
    <n v="2"/>
    <n v="2"/>
    <n v="6"/>
    <n v="3"/>
    <n v="5"/>
    <m/>
  </r>
  <r>
    <d v="2025-06-21T00:00:00"/>
    <s v="JT"/>
    <x v="29"/>
    <s v="Slovenské Juniorské turnaje"/>
    <n v="2"/>
    <n v="3"/>
    <n v="6"/>
    <n v="2"/>
    <n v="4"/>
    <m/>
  </r>
  <r>
    <d v="2025-06-21T00:00:00"/>
    <s v="JT"/>
    <x v="32"/>
    <s v="Slovenské Juniorské turnaje"/>
    <n v="2"/>
    <n v="4"/>
    <n v="6"/>
    <n v="1"/>
    <n v="3"/>
    <m/>
  </r>
  <r>
    <d v="2025-06-21T00:00:00"/>
    <s v="JT"/>
    <x v="30"/>
    <s v="Slovenské Juniorské turnaje"/>
    <n v="2"/>
    <n v="5"/>
    <n v="6"/>
    <m/>
    <n v="2"/>
    <m/>
  </r>
  <r>
    <d v="2025-06-21T00:00:00"/>
    <s v="JT"/>
    <x v="51"/>
    <s v="Slovenské Juniorské turnaje"/>
    <n v="2"/>
    <n v="6"/>
    <n v="6"/>
    <m/>
    <n v="2"/>
    <m/>
  </r>
  <r>
    <d v="2025-06-21T00:00:00"/>
    <s v="JT"/>
    <x v="7"/>
    <s v="Slovenské Juniorské turnaje"/>
    <n v="2"/>
    <n v="1"/>
    <n v="6"/>
    <n v="4"/>
    <n v="6"/>
    <m/>
  </r>
  <r>
    <d v="2025-06-21T00:00:00"/>
    <s v="JT"/>
    <x v="10"/>
    <s v="Slovenské Juniorské turnaje"/>
    <n v="2"/>
    <n v="2"/>
    <n v="6"/>
    <n v="3"/>
    <n v="5"/>
    <m/>
  </r>
  <r>
    <d v="2025-06-21T00:00:00"/>
    <s v="JT"/>
    <x v="52"/>
    <s v="Slovenské Juniorské turnaje"/>
    <n v="2"/>
    <n v="3"/>
    <n v="6"/>
    <n v="2"/>
    <n v="4"/>
    <m/>
  </r>
  <r>
    <d v="2025-06-21T00:00:00"/>
    <s v="JT"/>
    <x v="49"/>
    <s v="Slovenské Juniorské turnaje"/>
    <n v="2"/>
    <n v="4"/>
    <n v="6"/>
    <n v="1"/>
    <n v="3"/>
    <m/>
  </r>
  <r>
    <d v="2025-06-21T00:00:00"/>
    <s v="JT"/>
    <x v="53"/>
    <s v="Slovenské Juniorské turnaje"/>
    <n v="2"/>
    <n v="5"/>
    <n v="6"/>
    <m/>
    <n v="2"/>
    <m/>
  </r>
  <r>
    <d v="2025-06-21T00:00:00"/>
    <s v="JT"/>
    <x v="48"/>
    <s v="Slovenské Juniorské turnaje"/>
    <n v="2"/>
    <n v="6"/>
    <n v="6"/>
    <m/>
    <n v="2"/>
    <m/>
  </r>
  <r>
    <d v="2025-06-21T00:00:00"/>
    <s v="JT"/>
    <x v="6"/>
    <s v="Slovenské Juniorské turnaje"/>
    <n v="2"/>
    <n v="1"/>
    <n v="4"/>
    <n v="2"/>
    <n v="4"/>
    <m/>
  </r>
  <r>
    <d v="2025-06-21T00:00:00"/>
    <s v="JT"/>
    <x v="26"/>
    <s v="Slovenské Juniorské turnaje"/>
    <n v="2"/>
    <n v="2"/>
    <n v="4"/>
    <n v="1"/>
    <n v="3"/>
    <m/>
  </r>
  <r>
    <d v="2025-06-21T00:00:00"/>
    <s v="JT"/>
    <x v="28"/>
    <s v="Slovenské Juniorské turnaje"/>
    <n v="2"/>
    <n v="3"/>
    <n v="4"/>
    <m/>
    <n v="2"/>
    <m/>
  </r>
  <r>
    <d v="2025-06-21T00:00:00"/>
    <s v="JT"/>
    <x v="27"/>
    <s v="Slovenské Juniorské turnaje"/>
    <n v="2"/>
    <n v="4"/>
    <n v="4"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65" firstHeaderRow="1" firstDataRow="1" firstDataCol="1"/>
  <pivotFields count="10">
    <pivotField showAll="0"/>
    <pivotField showAll="0"/>
    <pivotField axis="axisRow" showAll="0" sortType="descending">
      <items count="65">
        <item x="12"/>
        <item m="1" x="56"/>
        <item x="15"/>
        <item x="11"/>
        <item m="1" x="57"/>
        <item x="10"/>
        <item m="1" x="63"/>
        <item m="1" x="60"/>
        <item x="2"/>
        <item x="13"/>
        <item x="16"/>
        <item m="1" x="58"/>
        <item x="14"/>
        <item m="1" x="59"/>
        <item x="3"/>
        <item x="1"/>
        <item x="5"/>
        <item x="17"/>
        <item x="9"/>
        <item m="1" x="61"/>
        <item m="1" x="62"/>
        <item x="20"/>
        <item x="21"/>
        <item x="22"/>
        <item m="1" x="55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54"/>
        <item x="48"/>
        <item x="49"/>
        <item x="50"/>
        <item x="51"/>
        <item x="52"/>
        <item x="5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55">
    <i>
      <x v="15"/>
    </i>
    <i>
      <x/>
    </i>
    <i>
      <x v="3"/>
    </i>
    <i>
      <x v="10"/>
    </i>
    <i>
      <x v="26"/>
    </i>
    <i>
      <x v="12"/>
    </i>
    <i>
      <x v="9"/>
    </i>
    <i>
      <x v="32"/>
    </i>
    <i>
      <x v="14"/>
    </i>
    <i>
      <x v="17"/>
    </i>
    <i>
      <x v="2"/>
    </i>
    <i>
      <x v="30"/>
    </i>
    <i>
      <x v="28"/>
    </i>
    <i>
      <x v="29"/>
    </i>
    <i>
      <x v="22"/>
    </i>
    <i>
      <x v="5"/>
    </i>
    <i>
      <x v="16"/>
    </i>
    <i>
      <x v="40"/>
    </i>
    <i>
      <x v="18"/>
    </i>
    <i>
      <x v="38"/>
    </i>
    <i>
      <x v="31"/>
    </i>
    <i>
      <x v="27"/>
    </i>
    <i>
      <x v="33"/>
    </i>
    <i>
      <x v="35"/>
    </i>
    <i>
      <x v="37"/>
    </i>
    <i>
      <x v="39"/>
    </i>
    <i>
      <x v="41"/>
    </i>
    <i>
      <x v="59"/>
    </i>
    <i>
      <x v="36"/>
    </i>
    <i>
      <x v="21"/>
    </i>
    <i>
      <x v="44"/>
    </i>
    <i>
      <x v="8"/>
    </i>
    <i>
      <x v="58"/>
    </i>
    <i>
      <x v="46"/>
    </i>
    <i>
      <x v="48"/>
    </i>
    <i>
      <x v="56"/>
    </i>
    <i>
      <x v="34"/>
    </i>
    <i>
      <x v="62"/>
    </i>
    <i>
      <x v="25"/>
    </i>
    <i>
      <x v="47"/>
    </i>
    <i>
      <x v="51"/>
    </i>
    <i>
      <x v="23"/>
    </i>
    <i>
      <x v="43"/>
    </i>
    <i>
      <x v="45"/>
    </i>
    <i>
      <x v="50"/>
    </i>
    <i>
      <x v="52"/>
    </i>
    <i>
      <x v="42"/>
    </i>
    <i>
      <x v="53"/>
    </i>
    <i>
      <x v="60"/>
    </i>
    <i>
      <x v="61"/>
    </i>
    <i>
      <x v="63"/>
    </i>
    <i>
      <x v="54"/>
    </i>
    <i>
      <x v="49"/>
    </i>
    <i>
      <x v="55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276" dataDxfId="11" totalsRowDxfId="10" headerRowCellStyle="Table heading">
  <autoFilter ref="B10:K276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6" totalsRowShown="0">
  <autoFilter ref="B2:B56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276"/>
  <sheetViews>
    <sheetView showGridLines="0" tabSelected="1" zoomScale="70" zoomScaleNormal="70" workbookViewId="0"/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">
      <c r="A7" s="43"/>
      <c r="B7" s="56" t="str">
        <f>N16</f>
        <v>Sandra  Slagter</v>
      </c>
      <c r="C7" s="50" t="str">
        <f>N17</f>
        <v>Paula  Slagter</v>
      </c>
      <c r="D7" s="51" t="str">
        <f>N18</f>
        <v>Linda Slagter</v>
      </c>
      <c r="E7" s="52" t="str">
        <f>N19</f>
        <v>Tara van Knippenbergh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25" x14ac:dyDescent="0.2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8" x14ac:dyDescent="0.25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7">
        <v>219</v>
      </c>
      <c r="P11"/>
    </row>
    <row r="12" spans="1:16" ht="18" x14ac:dyDescent="0.25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7">
        <v>191</v>
      </c>
      <c r="P12"/>
    </row>
    <row r="13" spans="1:16" ht="18" x14ac:dyDescent="0.25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7">
        <v>166</v>
      </c>
      <c r="P13"/>
    </row>
    <row r="14" spans="1:16" ht="18" x14ac:dyDescent="0.25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7">
        <v>110</v>
      </c>
      <c r="P14"/>
    </row>
    <row r="15" spans="1:16" ht="18" x14ac:dyDescent="0.25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7">
        <v>91</v>
      </c>
      <c r="P15"/>
    </row>
    <row r="16" spans="1:16" ht="18" x14ac:dyDescent="0.25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7">
        <v>47</v>
      </c>
      <c r="P16"/>
    </row>
    <row r="17" spans="2:16" ht="18" x14ac:dyDescent="0.25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7">
        <v>45</v>
      </c>
      <c r="P17"/>
    </row>
    <row r="18" spans="2:16" ht="18" x14ac:dyDescent="0.25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7">
        <v>36</v>
      </c>
      <c r="P18"/>
    </row>
    <row r="19" spans="2:16" ht="18" x14ac:dyDescent="0.25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41</v>
      </c>
      <c r="O19" s="67">
        <v>31</v>
      </c>
      <c r="P19"/>
    </row>
    <row r="20" spans="2:16" ht="18" x14ac:dyDescent="0.25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7">
        <v>30</v>
      </c>
      <c r="P20"/>
    </row>
    <row r="21" spans="2:16" ht="18" x14ac:dyDescent="0.25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7">
        <v>24</v>
      </c>
      <c r="P21"/>
    </row>
    <row r="22" spans="2:16" ht="18" x14ac:dyDescent="0.25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72</v>
      </c>
      <c r="O22" s="67">
        <v>23</v>
      </c>
      <c r="P22"/>
    </row>
    <row r="23" spans="2:16" ht="18" x14ac:dyDescent="0.25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71</v>
      </c>
      <c r="O23" s="67">
        <v>22</v>
      </c>
      <c r="P23"/>
    </row>
    <row r="24" spans="2:16" ht="18" x14ac:dyDescent="0.25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73</v>
      </c>
      <c r="O24" s="67">
        <v>20</v>
      </c>
      <c r="P24"/>
    </row>
    <row r="25" spans="2:16" ht="18" x14ac:dyDescent="0.25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66</v>
      </c>
      <c r="O25" s="67">
        <v>19</v>
      </c>
      <c r="P25"/>
    </row>
    <row r="26" spans="2:16" ht="18" x14ac:dyDescent="0.25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43</v>
      </c>
      <c r="O26" s="67">
        <v>16</v>
      </c>
    </row>
    <row r="27" spans="2:16" ht="18" x14ac:dyDescent="0.25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42</v>
      </c>
      <c r="O27" s="67">
        <v>15</v>
      </c>
    </row>
    <row r="28" spans="2:16" ht="18" x14ac:dyDescent="0.25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83</v>
      </c>
      <c r="O28" s="67">
        <v>14</v>
      </c>
    </row>
    <row r="29" spans="2:16" ht="18" x14ac:dyDescent="0.25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59</v>
      </c>
      <c r="O29" s="67">
        <v>12</v>
      </c>
    </row>
    <row r="30" spans="2:16" ht="18" x14ac:dyDescent="0.25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81</v>
      </c>
      <c r="O30" s="67">
        <v>11</v>
      </c>
    </row>
    <row r="31" spans="2:16" ht="18" x14ac:dyDescent="0.25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74</v>
      </c>
      <c r="O31" s="67">
        <v>11</v>
      </c>
    </row>
    <row r="32" spans="2:16" ht="18" x14ac:dyDescent="0.25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77</v>
      </c>
      <c r="O32" s="67">
        <v>11</v>
      </c>
    </row>
    <row r="33" spans="2:15" ht="18" x14ac:dyDescent="0.25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76</v>
      </c>
      <c r="O33" s="67">
        <v>11</v>
      </c>
    </row>
    <row r="34" spans="2:15" ht="18" x14ac:dyDescent="0.25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79</v>
      </c>
      <c r="O34" s="67">
        <v>10</v>
      </c>
    </row>
    <row r="35" spans="2:15" ht="18" x14ac:dyDescent="0.25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44</v>
      </c>
      <c r="O35" s="67">
        <v>9</v>
      </c>
    </row>
    <row r="36" spans="2:15" ht="18" x14ac:dyDescent="0.25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82</v>
      </c>
      <c r="O36" s="67">
        <v>9</v>
      </c>
    </row>
    <row r="37" spans="2:15" ht="18" x14ac:dyDescent="0.25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84</v>
      </c>
      <c r="O37" s="67">
        <v>9</v>
      </c>
    </row>
    <row r="38" spans="2:15" ht="18" x14ac:dyDescent="0.25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101</v>
      </c>
      <c r="O38" s="67">
        <v>8</v>
      </c>
    </row>
    <row r="39" spans="2:15" ht="18" x14ac:dyDescent="0.25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80</v>
      </c>
      <c r="O39" s="67">
        <v>8</v>
      </c>
    </row>
    <row r="40" spans="2:15" ht="18" x14ac:dyDescent="0.25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60</v>
      </c>
      <c r="O40" s="67">
        <v>8</v>
      </c>
    </row>
    <row r="41" spans="2:15" ht="18" x14ac:dyDescent="0.25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87</v>
      </c>
      <c r="O41" s="67">
        <v>8</v>
      </c>
    </row>
    <row r="42" spans="2:15" ht="18" x14ac:dyDescent="0.25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40</v>
      </c>
      <c r="O42" s="67">
        <v>7</v>
      </c>
    </row>
    <row r="43" spans="2:15" ht="18" x14ac:dyDescent="0.25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100</v>
      </c>
      <c r="O43" s="67">
        <v>7</v>
      </c>
    </row>
    <row r="44" spans="2:15" ht="18" x14ac:dyDescent="0.25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89</v>
      </c>
      <c r="O44" s="67">
        <v>7</v>
      </c>
    </row>
    <row r="45" spans="2:15" ht="18" x14ac:dyDescent="0.25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91</v>
      </c>
      <c r="O45" s="67">
        <v>5</v>
      </c>
    </row>
    <row r="46" spans="2:15" ht="18" x14ac:dyDescent="0.25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99</v>
      </c>
      <c r="O46" s="67">
        <v>4</v>
      </c>
    </row>
    <row r="47" spans="2:15" ht="18" x14ac:dyDescent="0.25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78</v>
      </c>
      <c r="O47" s="67">
        <v>4</v>
      </c>
    </row>
    <row r="48" spans="2:15" ht="18" x14ac:dyDescent="0.25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104</v>
      </c>
      <c r="O48" s="67">
        <v>4</v>
      </c>
    </row>
    <row r="49" spans="2:15" ht="18" x14ac:dyDescent="0.25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68</v>
      </c>
      <c r="O49" s="67">
        <v>4</v>
      </c>
    </row>
    <row r="50" spans="2:15" ht="18" x14ac:dyDescent="0.25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90</v>
      </c>
      <c r="O50" s="67">
        <v>4</v>
      </c>
    </row>
    <row r="51" spans="2:15" ht="18" x14ac:dyDescent="0.25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94</v>
      </c>
      <c r="O51" s="67">
        <v>3</v>
      </c>
    </row>
    <row r="52" spans="2:15" ht="18" x14ac:dyDescent="0.25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67</v>
      </c>
      <c r="O52" s="67">
        <v>3</v>
      </c>
    </row>
    <row r="53" spans="2:15" ht="18" x14ac:dyDescent="0.25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86</v>
      </c>
      <c r="O53" s="67">
        <v>2</v>
      </c>
    </row>
    <row r="54" spans="2:15" ht="18" x14ac:dyDescent="0.25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88</v>
      </c>
      <c r="O54" s="67">
        <v>2</v>
      </c>
    </row>
    <row r="55" spans="2:15" ht="18" x14ac:dyDescent="0.25">
      <c r="B55" s="40">
        <v>45577</v>
      </c>
      <c r="C55" s="29" t="s">
        <v>69</v>
      </c>
      <c r="D55" s="27" t="s">
        <v>70</v>
      </c>
      <c r="E55" s="10" t="s">
        <v>20</v>
      </c>
      <c r="F55" s="30">
        <f>VLOOKUP(E55,Data!$I$21:$J$30,2)</f>
        <v>2</v>
      </c>
      <c r="G55" s="23"/>
      <c r="H55" s="23"/>
      <c r="I55" s="30"/>
      <c r="J55" s="42">
        <f>Workouts[[#This Row],[Body za Umiestnenie]]+Workouts[[#This Row],[Body Účasť]]</f>
        <v>2</v>
      </c>
      <c r="K55" s="10"/>
      <c r="N55" s="33" t="s">
        <v>93</v>
      </c>
      <c r="O55" s="67">
        <v>2</v>
      </c>
    </row>
    <row r="56" spans="2:15" ht="18" x14ac:dyDescent="0.25">
      <c r="B56" s="40">
        <v>45577</v>
      </c>
      <c r="C56" s="29" t="s">
        <v>69</v>
      </c>
      <c r="D56" s="27" t="s">
        <v>50</v>
      </c>
      <c r="E56" s="10" t="s">
        <v>19</v>
      </c>
      <c r="F56" s="30">
        <f>VLOOKUP(E56,Data!$I$21:$J$30,2)</f>
        <v>2</v>
      </c>
      <c r="G56" s="23"/>
      <c r="H56" s="23"/>
      <c r="I56" s="30"/>
      <c r="J56" s="42">
        <f>Workouts[[#This Row],[Body za Umiestnenie]]+Workouts[[#This Row],[Body Účasť]]</f>
        <v>2</v>
      </c>
      <c r="K56" s="10"/>
      <c r="N56" s="33" t="s">
        <v>95</v>
      </c>
      <c r="O56" s="67">
        <v>2</v>
      </c>
    </row>
    <row r="57" spans="2:15" ht="18" x14ac:dyDescent="0.25">
      <c r="B57" s="40">
        <v>45578</v>
      </c>
      <c r="C57" s="29" t="s">
        <v>69</v>
      </c>
      <c r="D57" s="27" t="s">
        <v>71</v>
      </c>
      <c r="E57" s="10" t="s">
        <v>20</v>
      </c>
      <c r="F57" s="30">
        <f>VLOOKUP(E57,Data!$I$21:$J$30,2)</f>
        <v>2</v>
      </c>
      <c r="G57" s="23"/>
      <c r="H57" s="23"/>
      <c r="I57" s="30"/>
      <c r="J57" s="42">
        <f>Workouts[[#This Row],[Body za Umiestnenie]]+Workouts[[#This Row],[Body Účasť]]</f>
        <v>2</v>
      </c>
      <c r="K57" s="10"/>
      <c r="N57" s="33" t="s">
        <v>85</v>
      </c>
      <c r="O57" s="67">
        <v>2</v>
      </c>
    </row>
    <row r="58" spans="2:15" ht="18" x14ac:dyDescent="0.25">
      <c r="B58" s="40">
        <v>45578</v>
      </c>
      <c r="C58" s="29" t="s">
        <v>69</v>
      </c>
      <c r="D58" s="27" t="s">
        <v>42</v>
      </c>
      <c r="E58" s="10" t="s">
        <v>20</v>
      </c>
      <c r="F58" s="30">
        <f>VLOOKUP(E58,Data!$I$21:$J$30,2)</f>
        <v>2</v>
      </c>
      <c r="G58" s="23"/>
      <c r="H58" s="23"/>
      <c r="I58" s="30"/>
      <c r="J58" s="42">
        <f>Workouts[[#This Row],[Body za Umiestnenie]]+Workouts[[#This Row],[Body Účasť]]</f>
        <v>2</v>
      </c>
      <c r="K58" s="10"/>
      <c r="N58" s="33" t="s">
        <v>96</v>
      </c>
      <c r="O58" s="67">
        <v>2</v>
      </c>
    </row>
    <row r="59" spans="2:15" ht="18" x14ac:dyDescent="0.25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102</v>
      </c>
      <c r="O59" s="67">
        <v>2</v>
      </c>
    </row>
    <row r="60" spans="2:15" ht="18" x14ac:dyDescent="0.25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  <c r="N60" s="33" t="s">
        <v>103</v>
      </c>
      <c r="O60" s="67">
        <v>2</v>
      </c>
    </row>
    <row r="61" spans="2:15" ht="18" x14ac:dyDescent="0.25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  <c r="N61" s="33" t="s">
        <v>105</v>
      </c>
      <c r="O61" s="67">
        <v>2</v>
      </c>
    </row>
    <row r="62" spans="2:15" ht="18" x14ac:dyDescent="0.25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  <c r="N62" s="33" t="s">
        <v>97</v>
      </c>
      <c r="O62" s="67">
        <v>2</v>
      </c>
    </row>
    <row r="63" spans="2:15" ht="18" x14ac:dyDescent="0.25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  <c r="N63" s="33" t="s">
        <v>92</v>
      </c>
      <c r="O63" s="67">
        <v>2</v>
      </c>
    </row>
    <row r="64" spans="2:15" ht="18" x14ac:dyDescent="0.25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  <c r="N64" s="33" t="s">
        <v>98</v>
      </c>
      <c r="O64" s="67">
        <v>2</v>
      </c>
    </row>
    <row r="65" spans="2:15" ht="18" x14ac:dyDescent="0.25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  <c r="N65" s="33" t="s">
        <v>65</v>
      </c>
      <c r="O65" s="67">
        <v>1320</v>
      </c>
    </row>
    <row r="66" spans="2:15" ht="18" x14ac:dyDescent="0.25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5" ht="18" x14ac:dyDescent="0.25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5" ht="18" x14ac:dyDescent="0.25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5" ht="18" x14ac:dyDescent="0.25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5" ht="18" x14ac:dyDescent="0.25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5" ht="18" x14ac:dyDescent="0.25">
      <c r="B71" s="40">
        <v>45611</v>
      </c>
      <c r="C71" s="29" t="s">
        <v>58</v>
      </c>
      <c r="D71" s="27" t="s">
        <v>48</v>
      </c>
      <c r="E71" s="10" t="s">
        <v>17</v>
      </c>
      <c r="F71" s="30">
        <f>VLOOKUP(E71,Data!$I$21:$J$30,2)</f>
        <v>4</v>
      </c>
      <c r="G71" s="23">
        <v>18</v>
      </c>
      <c r="H71" s="23"/>
      <c r="I71" s="30"/>
      <c r="J71" s="42">
        <f>Workouts[[#This Row],[Body za Umiestnenie]]+Workouts[[#This Row],[Body Účasť]]</f>
        <v>4</v>
      </c>
      <c r="K71" s="10"/>
    </row>
    <row r="72" spans="2:15" ht="18" x14ac:dyDescent="0.25">
      <c r="B72" s="40">
        <v>45611</v>
      </c>
      <c r="C72" s="29" t="s">
        <v>58</v>
      </c>
      <c r="D72" s="27" t="s">
        <v>75</v>
      </c>
      <c r="E72" s="10" t="s">
        <v>17</v>
      </c>
      <c r="F72" s="30">
        <f>VLOOKUP(E72,Data!$I$21:$J$30,2)</f>
        <v>4</v>
      </c>
      <c r="G72" s="23">
        <v>21</v>
      </c>
      <c r="H72" s="23"/>
      <c r="I72" s="30"/>
      <c r="J72" s="42">
        <f>Workouts[[#This Row],[Body za Umiestnenie]]+Workouts[[#This Row],[Body Účasť]]</f>
        <v>4</v>
      </c>
      <c r="K72" s="10"/>
    </row>
    <row r="73" spans="2:15" ht="18" x14ac:dyDescent="0.25">
      <c r="B73" s="40">
        <v>45611</v>
      </c>
      <c r="C73" s="29" t="s">
        <v>58</v>
      </c>
      <c r="D73" s="27" t="s">
        <v>47</v>
      </c>
      <c r="E73" s="10" t="s">
        <v>17</v>
      </c>
      <c r="F73" s="30">
        <f>VLOOKUP(E73,Data!$I$21:$J$30,2)</f>
        <v>4</v>
      </c>
      <c r="G73" s="23">
        <v>22</v>
      </c>
      <c r="H73" s="23"/>
      <c r="I73" s="30"/>
      <c r="J73" s="42">
        <f>Workouts[[#This Row],[Body za Umiestnenie]]+Workouts[[#This Row],[Body Účasť]]</f>
        <v>4</v>
      </c>
      <c r="K73" s="10"/>
    </row>
    <row r="74" spans="2:15" ht="18" x14ac:dyDescent="0.25">
      <c r="B74" s="40">
        <v>45611</v>
      </c>
      <c r="C74" s="29" t="s">
        <v>58</v>
      </c>
      <c r="D74" s="27" t="s">
        <v>70</v>
      </c>
      <c r="E74" s="10" t="s">
        <v>17</v>
      </c>
      <c r="F74" s="30">
        <f>VLOOKUP(E74,Data!$I$21:$J$30,2)</f>
        <v>4</v>
      </c>
      <c r="G74" s="23">
        <v>2</v>
      </c>
      <c r="H74" s="23"/>
      <c r="I74" s="30">
        <v>10</v>
      </c>
      <c r="J74" s="42">
        <f>Workouts[[#This Row],[Body za Umiestnenie]]+Workouts[[#This Row],[Body Účasť]]</f>
        <v>14</v>
      </c>
      <c r="K74" s="10"/>
    </row>
    <row r="75" spans="2:15" ht="18" x14ac:dyDescent="0.25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5" ht="18" x14ac:dyDescent="0.25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5" ht="18" x14ac:dyDescent="0.25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5" ht="18" x14ac:dyDescent="0.25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5" ht="18" x14ac:dyDescent="0.25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5" ht="18" x14ac:dyDescent="0.25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8" x14ac:dyDescent="0.25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8" x14ac:dyDescent="0.25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8" x14ac:dyDescent="0.25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8" x14ac:dyDescent="0.25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8" x14ac:dyDescent="0.25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8" x14ac:dyDescent="0.25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8" x14ac:dyDescent="0.25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8" x14ac:dyDescent="0.25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8" x14ac:dyDescent="0.25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8" x14ac:dyDescent="0.25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8" x14ac:dyDescent="0.25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8" x14ac:dyDescent="0.25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8" x14ac:dyDescent="0.25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8" x14ac:dyDescent="0.25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8" x14ac:dyDescent="0.25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8" x14ac:dyDescent="0.25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8" x14ac:dyDescent="0.25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8" x14ac:dyDescent="0.25">
      <c r="B98" s="40">
        <v>45647</v>
      </c>
      <c r="C98" s="29" t="s">
        <v>58</v>
      </c>
      <c r="D98" s="27" t="s">
        <v>46</v>
      </c>
      <c r="E98" s="10" t="s">
        <v>17</v>
      </c>
      <c r="F98" s="30">
        <f>VLOOKUP(E98,Data!$I$21:$J$30,2)</f>
        <v>4</v>
      </c>
      <c r="G98" s="23">
        <v>1</v>
      </c>
      <c r="H98" s="23"/>
      <c r="I98" s="30">
        <v>16</v>
      </c>
      <c r="J98" s="42">
        <f>Workouts[[#This Row],[Body za Umiestnenie]]+Workouts[[#This Row],[Body Účasť]]</f>
        <v>20</v>
      </c>
      <c r="K98" s="10"/>
    </row>
    <row r="99" spans="2:11" ht="18" x14ac:dyDescent="0.25">
      <c r="B99" s="40">
        <v>45647</v>
      </c>
      <c r="C99" s="29" t="s">
        <v>58</v>
      </c>
      <c r="D99" s="27" t="s">
        <v>45</v>
      </c>
      <c r="E99" s="10" t="s">
        <v>17</v>
      </c>
      <c r="F99" s="30">
        <f>VLOOKUP(E99,Data!$I$21:$J$30,2)</f>
        <v>4</v>
      </c>
      <c r="G99" s="23">
        <v>1</v>
      </c>
      <c r="H99" s="23"/>
      <c r="I99" s="30">
        <v>16</v>
      </c>
      <c r="J99" s="42">
        <f>Workouts[[#This Row],[Body za Umiestnenie]]+Workouts[[#This Row],[Body Účasť]]</f>
        <v>20</v>
      </c>
      <c r="K99" s="10"/>
    </row>
    <row r="100" spans="2:11" ht="18" x14ac:dyDescent="0.25">
      <c r="B100" s="40">
        <v>45647</v>
      </c>
      <c r="C100" s="29" t="s">
        <v>54</v>
      </c>
      <c r="D100" s="27" t="s">
        <v>70</v>
      </c>
      <c r="E100" s="10" t="s">
        <v>20</v>
      </c>
      <c r="F100" s="30">
        <f>VLOOKUP(E100,Data!$I$21:$J$30,2)</f>
        <v>2</v>
      </c>
      <c r="G100" s="23">
        <v>13</v>
      </c>
      <c r="H100" s="23"/>
      <c r="I100" s="30"/>
      <c r="J100" s="42">
        <f>Workouts[[#This Row],[Body za Umiestnenie]]+Workouts[[#This Row],[Body Účasť]]</f>
        <v>2</v>
      </c>
      <c r="K100" s="10"/>
    </row>
    <row r="101" spans="2:11" ht="18" x14ac:dyDescent="0.25">
      <c r="B101" s="40">
        <v>45647</v>
      </c>
      <c r="C101" s="29" t="s">
        <v>54</v>
      </c>
      <c r="D101" s="27" t="s">
        <v>42</v>
      </c>
      <c r="E101" s="10" t="s">
        <v>20</v>
      </c>
      <c r="F101" s="30">
        <f>VLOOKUP(E101,Data!$I$21:$J$30,2)</f>
        <v>2</v>
      </c>
      <c r="G101" s="23">
        <v>19</v>
      </c>
      <c r="H101" s="23"/>
      <c r="I101" s="30"/>
      <c r="J101" s="42">
        <f>Workouts[[#This Row],[Body za Umiestnenie]]+Workouts[[#This Row],[Body Účasť]]</f>
        <v>2</v>
      </c>
      <c r="K101" s="10"/>
    </row>
    <row r="102" spans="2:11" ht="18" x14ac:dyDescent="0.25">
      <c r="B102" s="40">
        <v>45647</v>
      </c>
      <c r="C102" s="29" t="s">
        <v>58</v>
      </c>
      <c r="D102" s="27" t="s">
        <v>42</v>
      </c>
      <c r="E102" s="10" t="s">
        <v>18</v>
      </c>
      <c r="F102" s="30">
        <f>VLOOKUP(E102,Data!$I$21:$J$30,2)</f>
        <v>2</v>
      </c>
      <c r="G102" s="23">
        <v>1</v>
      </c>
      <c r="H102" s="23">
        <v>1</v>
      </c>
      <c r="I102" s="30"/>
      <c r="J102" s="42">
        <f>Workouts[[#This Row],[Body za Umiestnenie]]+Workouts[[#This Row],[Body Účasť]]</f>
        <v>2</v>
      </c>
      <c r="K102" s="10"/>
    </row>
    <row r="103" spans="2:11" ht="18" x14ac:dyDescent="0.25">
      <c r="B103" s="40">
        <v>45647</v>
      </c>
      <c r="C103" s="29" t="s">
        <v>58</v>
      </c>
      <c r="D103" s="27" t="s">
        <v>43</v>
      </c>
      <c r="E103" s="10" t="s">
        <v>18</v>
      </c>
      <c r="F103" s="30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42">
        <f>Workouts[[#This Row],[Body za Umiestnenie]]+Workouts[[#This Row],[Body Účasť]]</f>
        <v>3</v>
      </c>
      <c r="K103" s="10"/>
    </row>
    <row r="104" spans="2:11" ht="18" x14ac:dyDescent="0.25">
      <c r="B104" s="40">
        <v>45647</v>
      </c>
      <c r="C104" s="29" t="s">
        <v>58</v>
      </c>
      <c r="D104" s="27" t="s">
        <v>78</v>
      </c>
      <c r="E104" s="10" t="s">
        <v>18</v>
      </c>
      <c r="F104" s="30">
        <f>VLOOKUP(E104,Data!$I$21:$J$30,2)</f>
        <v>2</v>
      </c>
      <c r="G104" s="23">
        <v>2</v>
      </c>
      <c r="H104" s="23">
        <v>3</v>
      </c>
      <c r="I104" s="30"/>
      <c r="J104" s="42">
        <f>Workouts[[#This Row],[Body za Umiestnenie]]+Workouts[[#This Row],[Body Účasť]]</f>
        <v>2</v>
      </c>
      <c r="K104" s="10"/>
    </row>
    <row r="105" spans="2:11" ht="18" x14ac:dyDescent="0.25">
      <c r="B105" s="40">
        <v>45647</v>
      </c>
      <c r="C105" s="29" t="s">
        <v>58</v>
      </c>
      <c r="D105" s="27" t="s">
        <v>74</v>
      </c>
      <c r="E105" s="10" t="s">
        <v>18</v>
      </c>
      <c r="F105" s="30">
        <f>VLOOKUP(E105,Data!$I$21:$J$30,2)</f>
        <v>2</v>
      </c>
      <c r="G105" s="23">
        <v>3</v>
      </c>
      <c r="H105" s="23">
        <v>3</v>
      </c>
      <c r="I105" s="30"/>
      <c r="J105" s="42">
        <f>Workouts[[#This Row],[Body za Umiestnenie]]+Workouts[[#This Row],[Body Účasť]]</f>
        <v>2</v>
      </c>
      <c r="K105" s="10"/>
    </row>
    <row r="106" spans="2:11" ht="18" x14ac:dyDescent="0.25">
      <c r="B106" s="40">
        <v>45647</v>
      </c>
      <c r="C106" s="29" t="s">
        <v>58</v>
      </c>
      <c r="D106" s="27" t="s">
        <v>79</v>
      </c>
      <c r="E106" s="10" t="s">
        <v>18</v>
      </c>
      <c r="F106" s="30">
        <f>VLOOKUP(E106,Data!$I$21:$J$30,2)</f>
        <v>2</v>
      </c>
      <c r="G106" s="23">
        <v>1</v>
      </c>
      <c r="H106" s="23">
        <v>1</v>
      </c>
      <c r="I106" s="30"/>
      <c r="J106" s="42">
        <f>Workouts[[#This Row],[Body za Umiestnenie]]+Workouts[[#This Row],[Body Účasť]]</f>
        <v>2</v>
      </c>
      <c r="K106" s="10"/>
    </row>
    <row r="107" spans="2:11" ht="18" x14ac:dyDescent="0.25">
      <c r="B107" s="40">
        <v>45647</v>
      </c>
      <c r="C107" s="29" t="s">
        <v>58</v>
      </c>
      <c r="D107" s="27" t="s">
        <v>71</v>
      </c>
      <c r="E107" s="10" t="s">
        <v>18</v>
      </c>
      <c r="F107" s="30">
        <f>VLOOKUP(E107,Data!$I$21:$J$30,2)</f>
        <v>2</v>
      </c>
      <c r="G107" s="23">
        <v>1</v>
      </c>
      <c r="H107" s="23">
        <v>2</v>
      </c>
      <c r="I107" s="30"/>
      <c r="J107" s="42">
        <f>Workouts[[#This Row],[Body za Umiestnenie]]+Workouts[[#This Row],[Body Účasť]]</f>
        <v>2</v>
      </c>
      <c r="K107" s="10"/>
    </row>
    <row r="108" spans="2:11" ht="18" x14ac:dyDescent="0.25">
      <c r="B108" s="40">
        <v>45647</v>
      </c>
      <c r="C108" s="29" t="s">
        <v>58</v>
      </c>
      <c r="D108" s="27" t="s">
        <v>80</v>
      </c>
      <c r="E108" s="10" t="s">
        <v>18</v>
      </c>
      <c r="F108" s="30">
        <f>VLOOKUP(E108,Data!$I$21:$J$30,2)</f>
        <v>2</v>
      </c>
      <c r="G108" s="23">
        <v>2</v>
      </c>
      <c r="H108" s="23">
        <v>2</v>
      </c>
      <c r="I108" s="30"/>
      <c r="J108" s="42">
        <f>Workouts[[#This Row],[Body za Umiestnenie]]+Workouts[[#This Row],[Body Účasť]]</f>
        <v>2</v>
      </c>
      <c r="K108" s="10"/>
    </row>
    <row r="109" spans="2:11" ht="18" x14ac:dyDescent="0.25">
      <c r="B109" s="40">
        <v>45647</v>
      </c>
      <c r="C109" s="29" t="s">
        <v>58</v>
      </c>
      <c r="D109" s="27" t="s">
        <v>39</v>
      </c>
      <c r="E109" s="10" t="s">
        <v>18</v>
      </c>
      <c r="F109" s="30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42">
        <f>Workouts[[#This Row],[Body za Umiestnenie]]+Workouts[[#This Row],[Body Účasť]]</f>
        <v>3</v>
      </c>
      <c r="K109" s="10"/>
    </row>
    <row r="110" spans="2:11" ht="18" x14ac:dyDescent="0.25">
      <c r="B110" s="40">
        <v>45647</v>
      </c>
      <c r="C110" s="29" t="s">
        <v>58</v>
      </c>
      <c r="D110" s="27" t="s">
        <v>73</v>
      </c>
      <c r="E110" s="10" t="s">
        <v>18</v>
      </c>
      <c r="F110" s="30">
        <f>VLOOKUP(E110,Data!$I$21:$J$30,2)</f>
        <v>2</v>
      </c>
      <c r="G110" s="23">
        <v>2</v>
      </c>
      <c r="H110" s="23">
        <v>3</v>
      </c>
      <c r="I110" s="30"/>
      <c r="J110" s="42">
        <f>Workouts[[#This Row],[Body za Umiestnenie]]+Workouts[[#This Row],[Body Účasť]]</f>
        <v>2</v>
      </c>
      <c r="K110" s="10"/>
    </row>
    <row r="111" spans="2:11" ht="18" x14ac:dyDescent="0.25">
      <c r="B111" s="40">
        <v>45647</v>
      </c>
      <c r="C111" s="29" t="s">
        <v>58</v>
      </c>
      <c r="D111" s="27" t="s">
        <v>44</v>
      </c>
      <c r="E111" s="10" t="s">
        <v>18</v>
      </c>
      <c r="F111" s="30">
        <f>VLOOKUP(E111,Data!$I$21:$J$30,2)</f>
        <v>2</v>
      </c>
      <c r="G111" s="23">
        <v>3</v>
      </c>
      <c r="H111" s="23">
        <v>3</v>
      </c>
      <c r="I111" s="30"/>
      <c r="J111" s="42">
        <f>Workouts[[#This Row],[Body za Umiestnenie]]+Workouts[[#This Row],[Body Účasť]]</f>
        <v>2</v>
      </c>
      <c r="K111" s="10"/>
    </row>
    <row r="112" spans="2:11" ht="18" x14ac:dyDescent="0.25">
      <c r="B112" s="40">
        <v>45647</v>
      </c>
      <c r="C112" s="29" t="s">
        <v>58</v>
      </c>
      <c r="D112" s="27" t="s">
        <v>72</v>
      </c>
      <c r="E112" s="10" t="s">
        <v>18</v>
      </c>
      <c r="F112" s="30">
        <f>VLOOKUP(E112,Data!$I$21:$J$30,2)</f>
        <v>2</v>
      </c>
      <c r="G112" s="23">
        <v>1</v>
      </c>
      <c r="H112" s="23">
        <v>1</v>
      </c>
      <c r="I112" s="30"/>
      <c r="J112" s="42">
        <f>Workouts[[#This Row],[Body za Umiestnenie]]+Workouts[[#This Row],[Body Účasť]]</f>
        <v>2</v>
      </c>
      <c r="K112" s="10"/>
    </row>
    <row r="113" spans="2:11" ht="18" x14ac:dyDescent="0.25">
      <c r="B113" s="40">
        <v>45647</v>
      </c>
      <c r="C113" s="29" t="s">
        <v>58</v>
      </c>
      <c r="D113" s="27" t="s">
        <v>81</v>
      </c>
      <c r="E113" s="10" t="s">
        <v>18</v>
      </c>
      <c r="F113" s="30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42">
        <f>Workouts[[#This Row],[Body za Umiestnenie]]+Workouts[[#This Row],[Body Účasť]]</f>
        <v>4</v>
      </c>
      <c r="K113" s="10"/>
    </row>
    <row r="114" spans="2:11" ht="18" x14ac:dyDescent="0.25">
      <c r="B114" s="40">
        <v>45647</v>
      </c>
      <c r="C114" s="29" t="s">
        <v>58</v>
      </c>
      <c r="D114" s="27" t="s">
        <v>82</v>
      </c>
      <c r="E114" s="10" t="s">
        <v>18</v>
      </c>
      <c r="F114" s="30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42">
        <f>Workouts[[#This Row],[Body za Umiestnenie]]+Workouts[[#This Row],[Body Účasť]]</f>
        <v>3</v>
      </c>
      <c r="K114" s="10"/>
    </row>
    <row r="115" spans="2:11" ht="18" x14ac:dyDescent="0.25">
      <c r="B115" s="40">
        <v>45647</v>
      </c>
      <c r="C115" s="29" t="s">
        <v>58</v>
      </c>
      <c r="D115" s="27" t="s">
        <v>83</v>
      </c>
      <c r="E115" s="10" t="s">
        <v>18</v>
      </c>
      <c r="F115" s="30">
        <f>VLOOKUP(E115,Data!$I$21:$J$30,2)</f>
        <v>2</v>
      </c>
      <c r="G115" s="23">
        <v>3</v>
      </c>
      <c r="H115" s="23">
        <v>4</v>
      </c>
      <c r="I115" s="30"/>
      <c r="J115" s="42">
        <f>Workouts[[#This Row],[Body za Umiestnenie]]+Workouts[[#This Row],[Body Účasť]]</f>
        <v>2</v>
      </c>
      <c r="K115" s="10"/>
    </row>
    <row r="116" spans="2:11" ht="18" x14ac:dyDescent="0.25">
      <c r="B116" s="40">
        <v>45647</v>
      </c>
      <c r="C116" s="29" t="s">
        <v>58</v>
      </c>
      <c r="D116" s="27" t="s">
        <v>84</v>
      </c>
      <c r="E116" s="10" t="s">
        <v>18</v>
      </c>
      <c r="F116" s="30">
        <f>VLOOKUP(E116,Data!$I$21:$J$30,2)</f>
        <v>2</v>
      </c>
      <c r="G116" s="23">
        <v>4</v>
      </c>
      <c r="H116" s="23">
        <v>4</v>
      </c>
      <c r="I116" s="30"/>
      <c r="J116" s="42">
        <f>Workouts[[#This Row],[Body za Umiestnenie]]+Workouts[[#This Row],[Body Účasť]]</f>
        <v>2</v>
      </c>
      <c r="K116" s="10"/>
    </row>
    <row r="117" spans="2:11" ht="18" x14ac:dyDescent="0.25">
      <c r="B117" s="40">
        <v>45668</v>
      </c>
      <c r="C117" s="29" t="s">
        <v>58</v>
      </c>
      <c r="D117" s="27" t="s">
        <v>39</v>
      </c>
      <c r="E117" s="10" t="s">
        <v>17</v>
      </c>
      <c r="F117" s="30">
        <f>VLOOKUP(E117,Data!$I$21:$J$30,2)</f>
        <v>4</v>
      </c>
      <c r="G117" s="23">
        <v>1</v>
      </c>
      <c r="H117" s="23"/>
      <c r="I117" s="30">
        <v>16</v>
      </c>
      <c r="J117" s="42">
        <f>Workouts[[#This Row],[Body za Umiestnenie]]+Workouts[[#This Row],[Body Účasť]]</f>
        <v>20</v>
      </c>
      <c r="K117" s="10"/>
    </row>
    <row r="118" spans="2:11" ht="18" x14ac:dyDescent="0.25">
      <c r="B118" s="40">
        <v>45668</v>
      </c>
      <c r="C118" s="29" t="s">
        <v>54</v>
      </c>
      <c r="D118" s="27" t="s">
        <v>50</v>
      </c>
      <c r="E118" s="10" t="s">
        <v>20</v>
      </c>
      <c r="F118" s="30">
        <f>VLOOKUP(E118,Data!$I$21:$J$30,2)</f>
        <v>2</v>
      </c>
      <c r="G118" s="23">
        <v>5</v>
      </c>
      <c r="H118" s="23"/>
      <c r="I118" s="30">
        <v>1</v>
      </c>
      <c r="J118" s="42">
        <f>Workouts[[#This Row],[Body za Umiestnenie]]+Workouts[[#This Row],[Body Účasť]]</f>
        <v>3</v>
      </c>
      <c r="K118" s="10"/>
    </row>
    <row r="119" spans="2:11" ht="18" x14ac:dyDescent="0.25">
      <c r="B119" s="40">
        <v>45676</v>
      </c>
      <c r="C119" s="29" t="s">
        <v>16</v>
      </c>
      <c r="D119" s="27" t="s">
        <v>39</v>
      </c>
      <c r="E119" s="10" t="s">
        <v>16</v>
      </c>
      <c r="F119" s="30">
        <f>VLOOKUP(E119,Data!$I$21:$J$30,2)</f>
        <v>8</v>
      </c>
      <c r="G119" s="23">
        <v>3</v>
      </c>
      <c r="H119" s="23"/>
      <c r="I119" s="30">
        <v>10</v>
      </c>
      <c r="J119" s="42">
        <f>Workouts[[#This Row],[Body za Umiestnenie]]+Workouts[[#This Row],[Body Účasť]]</f>
        <v>18</v>
      </c>
      <c r="K119" s="10"/>
    </row>
    <row r="120" spans="2:11" ht="18" x14ac:dyDescent="0.25">
      <c r="B120" s="40">
        <v>45676</v>
      </c>
      <c r="C120" s="29" t="s">
        <v>16</v>
      </c>
      <c r="D120" s="27" t="s">
        <v>46</v>
      </c>
      <c r="E120" s="10" t="s">
        <v>16</v>
      </c>
      <c r="F120" s="30">
        <f>VLOOKUP(E120,Data!$I$21:$J$30,2)</f>
        <v>8</v>
      </c>
      <c r="G120" s="23">
        <v>7</v>
      </c>
      <c r="H120" s="23"/>
      <c r="I120" s="30">
        <v>6</v>
      </c>
      <c r="J120" s="42">
        <f>Workouts[[#This Row],[Body za Umiestnenie]]+Workouts[[#This Row],[Body Účasť]]</f>
        <v>14</v>
      </c>
      <c r="K120" s="10"/>
    </row>
    <row r="121" spans="2:11" ht="18" x14ac:dyDescent="0.25">
      <c r="B121" s="40">
        <v>45676</v>
      </c>
      <c r="C121" s="29" t="s">
        <v>16</v>
      </c>
      <c r="D121" s="27" t="s">
        <v>45</v>
      </c>
      <c r="E121" s="10" t="s">
        <v>16</v>
      </c>
      <c r="F121" s="30">
        <f>VLOOKUP(E121,Data!$I$21:$J$30,2)</f>
        <v>8</v>
      </c>
      <c r="G121" s="23">
        <v>15</v>
      </c>
      <c r="H121" s="23"/>
      <c r="I121" s="30"/>
      <c r="J121" s="42">
        <f>Workouts[[#This Row],[Body za Umiestnenie]]+Workouts[[#This Row],[Body Účasť]]</f>
        <v>8</v>
      </c>
      <c r="K121" s="10"/>
    </row>
    <row r="122" spans="2:11" ht="18" x14ac:dyDescent="0.25">
      <c r="B122" s="40">
        <v>45676</v>
      </c>
      <c r="C122" s="29" t="s">
        <v>16</v>
      </c>
      <c r="D122" s="27" t="s">
        <v>70</v>
      </c>
      <c r="E122" s="10" t="s">
        <v>16</v>
      </c>
      <c r="F122" s="30">
        <f>VLOOKUP(E122,Data!$I$21:$J$30,2)</f>
        <v>8</v>
      </c>
      <c r="G122" s="23">
        <v>57</v>
      </c>
      <c r="H122" s="23"/>
      <c r="I122" s="30"/>
      <c r="J122" s="42">
        <f>Workouts[[#This Row],[Body za Umiestnenie]]+Workouts[[#This Row],[Body Účasť]]</f>
        <v>8</v>
      </c>
      <c r="K122" s="10"/>
    </row>
    <row r="123" spans="2:11" ht="18" x14ac:dyDescent="0.25">
      <c r="B123" s="40">
        <v>45676</v>
      </c>
      <c r="C123" s="29" t="s">
        <v>16</v>
      </c>
      <c r="D123" s="27" t="s">
        <v>5</v>
      </c>
      <c r="E123" s="10" t="s">
        <v>16</v>
      </c>
      <c r="F123" s="30">
        <f>VLOOKUP(E123,Data!$I$21:$J$30,2)</f>
        <v>8</v>
      </c>
      <c r="G123" s="23">
        <v>27</v>
      </c>
      <c r="H123" s="23"/>
      <c r="I123" s="30"/>
      <c r="J123" s="42">
        <f>Workouts[[#This Row],[Body za Umiestnenie]]+Workouts[[#This Row],[Body Účasť]]</f>
        <v>8</v>
      </c>
      <c r="K123" s="10"/>
    </row>
    <row r="124" spans="2:11" ht="18" x14ac:dyDescent="0.25">
      <c r="B124" s="40">
        <v>45682</v>
      </c>
      <c r="C124" s="29" t="s">
        <v>55</v>
      </c>
      <c r="D124" s="27" t="s">
        <v>5</v>
      </c>
      <c r="E124" s="10" t="s">
        <v>19</v>
      </c>
      <c r="F124" s="30">
        <f>VLOOKUP(E124,Data!$I$21:$J$30,2)</f>
        <v>2</v>
      </c>
      <c r="G124" s="23">
        <v>21</v>
      </c>
      <c r="H124" s="23"/>
      <c r="I124" s="30"/>
      <c r="J124" s="42">
        <f>Workouts[[#This Row],[Body za Umiestnenie]]+Workouts[[#This Row],[Body Účasť]]</f>
        <v>2</v>
      </c>
      <c r="K124" s="10"/>
    </row>
    <row r="125" spans="2:11" ht="18" x14ac:dyDescent="0.25">
      <c r="B125" s="40">
        <v>45682</v>
      </c>
      <c r="C125" s="29" t="s">
        <v>55</v>
      </c>
      <c r="D125" s="27" t="s">
        <v>42</v>
      </c>
      <c r="E125" s="10" t="s">
        <v>19</v>
      </c>
      <c r="F125" s="30">
        <f>VLOOKUP(E125,Data!$I$21:$J$30,2)</f>
        <v>2</v>
      </c>
      <c r="G125" s="23">
        <v>49</v>
      </c>
      <c r="H125" s="23"/>
      <c r="I125" s="30"/>
      <c r="J125" s="42">
        <f>Workouts[[#This Row],[Body za Umiestnenie]]+Workouts[[#This Row],[Body Účasť]]</f>
        <v>2</v>
      </c>
      <c r="K125" s="10"/>
    </row>
    <row r="126" spans="2:11" ht="18" x14ac:dyDescent="0.25">
      <c r="B126" s="40">
        <v>45683</v>
      </c>
      <c r="C126" s="29" t="s">
        <v>54</v>
      </c>
      <c r="D126" s="27" t="s">
        <v>5</v>
      </c>
      <c r="E126" s="10" t="s">
        <v>17</v>
      </c>
      <c r="F126" s="30">
        <f>VLOOKUP(E126,Data!$I$21:$J$30,2)</f>
        <v>4</v>
      </c>
      <c r="G126" s="23"/>
      <c r="H126" s="23"/>
      <c r="I126" s="30"/>
      <c r="J126" s="42">
        <f>Workouts[[#This Row],[Body za Umiestnenie]]+Workouts[[#This Row],[Body Účasť]]</f>
        <v>4</v>
      </c>
      <c r="K126" s="10"/>
    </row>
    <row r="127" spans="2:11" ht="18" x14ac:dyDescent="0.25">
      <c r="B127" s="40">
        <v>45683</v>
      </c>
      <c r="C127" s="29" t="s">
        <v>58</v>
      </c>
      <c r="D127" s="27" t="s">
        <v>85</v>
      </c>
      <c r="E127" s="10" t="s">
        <v>18</v>
      </c>
      <c r="F127" s="30">
        <f>VLOOKUP(E127,Data!$I$21:$J$30,2)</f>
        <v>2</v>
      </c>
      <c r="G127" s="23">
        <v>1</v>
      </c>
      <c r="H127" s="23">
        <v>2</v>
      </c>
      <c r="I127" s="30"/>
      <c r="J127" s="42">
        <f>Workouts[[#This Row],[Body za Umiestnenie]]+Workouts[[#This Row],[Body Účasť]]</f>
        <v>2</v>
      </c>
      <c r="K127" s="10"/>
    </row>
    <row r="128" spans="2:11" ht="18" x14ac:dyDescent="0.25">
      <c r="B128" s="40">
        <v>45683</v>
      </c>
      <c r="C128" s="29" t="s">
        <v>58</v>
      </c>
      <c r="D128" s="27" t="s">
        <v>86</v>
      </c>
      <c r="E128" s="10" t="s">
        <v>18</v>
      </c>
      <c r="F128" s="30">
        <f>VLOOKUP(E128,Data!$I$21:$J$30,2)</f>
        <v>2</v>
      </c>
      <c r="G128" s="23">
        <v>2</v>
      </c>
      <c r="H128" s="23">
        <v>2</v>
      </c>
      <c r="I128" s="30"/>
      <c r="J128" s="42">
        <f>Workouts[[#This Row],[Body za Umiestnenie]]+Workouts[[#This Row],[Body Účasť]]</f>
        <v>2</v>
      </c>
      <c r="K128" s="10"/>
    </row>
    <row r="129" spans="2:11" ht="18" x14ac:dyDescent="0.25">
      <c r="B129" s="40">
        <v>45683</v>
      </c>
      <c r="C129" s="29" t="s">
        <v>58</v>
      </c>
      <c r="D129" s="27" t="s">
        <v>43</v>
      </c>
      <c r="E129" s="10" t="s">
        <v>18</v>
      </c>
      <c r="F129" s="30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42">
        <f>Workouts[[#This Row],[Body za Umiestnenie]]+Workouts[[#This Row],[Body Účasť]]</f>
        <v>4</v>
      </c>
      <c r="K129" s="10"/>
    </row>
    <row r="130" spans="2:11" ht="18" x14ac:dyDescent="0.25">
      <c r="B130" s="40">
        <v>45683</v>
      </c>
      <c r="C130" s="29" t="s">
        <v>58</v>
      </c>
      <c r="D130" s="27" t="s">
        <v>76</v>
      </c>
      <c r="E130" s="10" t="s">
        <v>18</v>
      </c>
      <c r="F130" s="30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42">
        <f>Workouts[[#This Row],[Body za Umiestnenie]]+Workouts[[#This Row],[Body Účasť]]</f>
        <v>3</v>
      </c>
      <c r="K130" s="10"/>
    </row>
    <row r="131" spans="2:11" ht="18" x14ac:dyDescent="0.25">
      <c r="B131" s="40">
        <v>45683</v>
      </c>
      <c r="C131" s="29" t="s">
        <v>58</v>
      </c>
      <c r="D131" s="27" t="s">
        <v>87</v>
      </c>
      <c r="E131" s="10" t="s">
        <v>18</v>
      </c>
      <c r="F131" s="30">
        <f>VLOOKUP(E131,Data!$I$21:$J$30,2)</f>
        <v>2</v>
      </c>
      <c r="G131" s="23">
        <v>3</v>
      </c>
      <c r="H131" s="23">
        <v>4</v>
      </c>
      <c r="I131" s="30"/>
      <c r="J131" s="42">
        <f>Workouts[[#This Row],[Body za Umiestnenie]]+Workouts[[#This Row],[Body Účasť]]</f>
        <v>2</v>
      </c>
      <c r="K131" s="10"/>
    </row>
    <row r="132" spans="2:11" ht="18" x14ac:dyDescent="0.25">
      <c r="B132" s="40">
        <v>45683</v>
      </c>
      <c r="C132" s="29" t="s">
        <v>58</v>
      </c>
      <c r="D132" s="27" t="s">
        <v>88</v>
      </c>
      <c r="E132" s="10" t="s">
        <v>18</v>
      </c>
      <c r="F132" s="30">
        <f>VLOOKUP(E132,Data!$I$21:$J$30,2)</f>
        <v>2</v>
      </c>
      <c r="G132" s="23">
        <v>4</v>
      </c>
      <c r="H132" s="23">
        <v>4</v>
      </c>
      <c r="I132" s="30"/>
      <c r="J132" s="42">
        <f>Workouts[[#This Row],[Body za Umiestnenie]]+Workouts[[#This Row],[Body Účasť]]</f>
        <v>2</v>
      </c>
      <c r="K132" s="10"/>
    </row>
    <row r="133" spans="2:11" ht="18" x14ac:dyDescent="0.25">
      <c r="B133" s="40">
        <v>45683</v>
      </c>
      <c r="C133" s="29" t="s">
        <v>58</v>
      </c>
      <c r="D133" s="27" t="s">
        <v>72</v>
      </c>
      <c r="E133" s="10" t="s">
        <v>18</v>
      </c>
      <c r="F133" s="30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42">
        <f>Workouts[[#This Row],[Body za Umiestnenie]]+Workouts[[#This Row],[Body Účasť]]</f>
        <v>6</v>
      </c>
      <c r="K133" s="10"/>
    </row>
    <row r="134" spans="2:11" ht="18" x14ac:dyDescent="0.25">
      <c r="B134" s="40">
        <v>45683</v>
      </c>
      <c r="C134" s="29" t="s">
        <v>58</v>
      </c>
      <c r="D134" s="27" t="s">
        <v>89</v>
      </c>
      <c r="E134" s="10" t="s">
        <v>18</v>
      </c>
      <c r="F134" s="30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42">
        <f>Workouts[[#This Row],[Body za Umiestnenie]]+Workouts[[#This Row],[Body Účasť]]</f>
        <v>5</v>
      </c>
      <c r="K134" s="10"/>
    </row>
    <row r="135" spans="2:11" ht="18" x14ac:dyDescent="0.25">
      <c r="B135" s="40">
        <v>45683</v>
      </c>
      <c r="C135" s="29" t="s">
        <v>58</v>
      </c>
      <c r="D135" s="27" t="s">
        <v>90</v>
      </c>
      <c r="E135" s="10" t="s">
        <v>18</v>
      </c>
      <c r="F135" s="30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42">
        <f>Workouts[[#This Row],[Body za Umiestnenie]]+Workouts[[#This Row],[Body Účasť]]</f>
        <v>4</v>
      </c>
      <c r="K135" s="10"/>
    </row>
    <row r="136" spans="2:11" ht="18" x14ac:dyDescent="0.25">
      <c r="B136" s="40">
        <v>45683</v>
      </c>
      <c r="C136" s="29" t="s">
        <v>58</v>
      </c>
      <c r="D136" s="27" t="s">
        <v>91</v>
      </c>
      <c r="E136" s="10" t="s">
        <v>18</v>
      </c>
      <c r="F136" s="30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42">
        <f>Workouts[[#This Row],[Body za Umiestnenie]]+Workouts[[#This Row],[Body Účasť]]</f>
        <v>3</v>
      </c>
      <c r="K136" s="10"/>
    </row>
    <row r="137" spans="2:11" ht="18" x14ac:dyDescent="0.25">
      <c r="B137" s="40">
        <v>45683</v>
      </c>
      <c r="C137" s="29" t="s">
        <v>58</v>
      </c>
      <c r="D137" s="27" t="s">
        <v>92</v>
      </c>
      <c r="E137" s="10" t="s">
        <v>18</v>
      </c>
      <c r="F137" s="30">
        <f>VLOOKUP(E137,Data!$I$21:$J$30,2)</f>
        <v>2</v>
      </c>
      <c r="G137" s="23">
        <v>5</v>
      </c>
      <c r="H137" s="23">
        <v>6</v>
      </c>
      <c r="I137" s="30"/>
      <c r="J137" s="42">
        <f>Workouts[[#This Row],[Body za Umiestnenie]]+Workouts[[#This Row],[Body Účasť]]</f>
        <v>2</v>
      </c>
      <c r="K137" s="10"/>
    </row>
    <row r="138" spans="2:11" ht="18" x14ac:dyDescent="0.25">
      <c r="B138" s="40">
        <v>45683</v>
      </c>
      <c r="C138" s="29" t="s">
        <v>58</v>
      </c>
      <c r="D138" s="27" t="s">
        <v>93</v>
      </c>
      <c r="E138" s="10" t="s">
        <v>18</v>
      </c>
      <c r="F138" s="30">
        <f>VLOOKUP(E138,Data!$I$21:$J$30,2)</f>
        <v>2</v>
      </c>
      <c r="G138" s="23">
        <v>6</v>
      </c>
      <c r="H138" s="23">
        <v>6</v>
      </c>
      <c r="I138" s="30"/>
      <c r="J138" s="42">
        <f>Workouts[[#This Row],[Body za Umiestnenie]]+Workouts[[#This Row],[Body Účasť]]</f>
        <v>2</v>
      </c>
      <c r="K138" s="10"/>
    </row>
    <row r="139" spans="2:11" ht="18" x14ac:dyDescent="0.25">
      <c r="B139" s="40">
        <v>45683</v>
      </c>
      <c r="C139" s="29" t="s">
        <v>58</v>
      </c>
      <c r="D139" s="27" t="s">
        <v>39</v>
      </c>
      <c r="E139" s="10" t="s">
        <v>18</v>
      </c>
      <c r="F139" s="30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42">
        <f>Workouts[[#This Row],[Body za Umiestnenie]]+Workouts[[#This Row],[Body Účasť]]</f>
        <v>9</v>
      </c>
      <c r="K139" s="10"/>
    </row>
    <row r="140" spans="2:11" ht="18" x14ac:dyDescent="0.25">
      <c r="B140" s="40">
        <v>45683</v>
      </c>
      <c r="C140" s="29" t="s">
        <v>58</v>
      </c>
      <c r="D140" s="27" t="s">
        <v>48</v>
      </c>
      <c r="E140" s="10" t="s">
        <v>18</v>
      </c>
      <c r="F140" s="30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42">
        <f>Workouts[[#This Row],[Body za Umiestnenie]]+Workouts[[#This Row],[Body Účasť]]</f>
        <v>8</v>
      </c>
      <c r="K140" s="10"/>
    </row>
    <row r="141" spans="2:11" ht="18" x14ac:dyDescent="0.25">
      <c r="B141" s="40">
        <v>45683</v>
      </c>
      <c r="C141" s="29" t="s">
        <v>58</v>
      </c>
      <c r="D141" s="27" t="s">
        <v>75</v>
      </c>
      <c r="E141" s="10" t="s">
        <v>18</v>
      </c>
      <c r="F141" s="30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42">
        <f>Workouts[[#This Row],[Body za Umiestnenie]]+Workouts[[#This Row],[Body Účasť]]</f>
        <v>7</v>
      </c>
      <c r="K141" s="10"/>
    </row>
    <row r="142" spans="2:11" ht="18" x14ac:dyDescent="0.25">
      <c r="B142" s="40">
        <v>45683</v>
      </c>
      <c r="C142" s="29" t="s">
        <v>58</v>
      </c>
      <c r="D142" s="27" t="s">
        <v>60</v>
      </c>
      <c r="E142" s="10" t="s">
        <v>18</v>
      </c>
      <c r="F142" s="30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42">
        <f>Workouts[[#This Row],[Body za Umiestnenie]]+Workouts[[#This Row],[Body Účasť]]</f>
        <v>6</v>
      </c>
      <c r="K142" s="10"/>
    </row>
    <row r="143" spans="2:11" ht="18" x14ac:dyDescent="0.25">
      <c r="B143" s="40">
        <v>45683</v>
      </c>
      <c r="C143" s="29" t="s">
        <v>58</v>
      </c>
      <c r="D143" s="27" t="s">
        <v>44</v>
      </c>
      <c r="E143" s="10" t="s">
        <v>18</v>
      </c>
      <c r="F143" s="30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42">
        <f>Workouts[[#This Row],[Body za Umiestnenie]]+Workouts[[#This Row],[Body Účasť]]</f>
        <v>5</v>
      </c>
      <c r="K143" s="10"/>
    </row>
    <row r="144" spans="2:11" ht="18" x14ac:dyDescent="0.25">
      <c r="B144" s="40">
        <v>45683</v>
      </c>
      <c r="C144" s="29" t="s">
        <v>58</v>
      </c>
      <c r="D144" s="27" t="s">
        <v>66</v>
      </c>
      <c r="E144" s="10" t="s">
        <v>18</v>
      </c>
      <c r="F144" s="30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42">
        <f>Workouts[[#This Row],[Body za Umiestnenie]]+Workouts[[#This Row],[Body Účasť]]</f>
        <v>4</v>
      </c>
      <c r="K144" s="10"/>
    </row>
    <row r="145" spans="2:11" ht="18" x14ac:dyDescent="0.25">
      <c r="B145" s="40">
        <v>45683</v>
      </c>
      <c r="C145" s="29" t="s">
        <v>58</v>
      </c>
      <c r="D145" s="27" t="s">
        <v>94</v>
      </c>
      <c r="E145" s="10" t="s">
        <v>18</v>
      </c>
      <c r="F145" s="30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42">
        <f>Workouts[[#This Row],[Body za Umiestnenie]]+Workouts[[#This Row],[Body Účasť]]</f>
        <v>3</v>
      </c>
      <c r="K145" s="10"/>
    </row>
    <row r="146" spans="2:11" ht="18" x14ac:dyDescent="0.25">
      <c r="B146" s="40">
        <v>45683</v>
      </c>
      <c r="C146" s="29" t="s">
        <v>58</v>
      </c>
      <c r="D146" s="27" t="s">
        <v>95</v>
      </c>
      <c r="E146" s="10" t="s">
        <v>18</v>
      </c>
      <c r="F146" s="30">
        <f>VLOOKUP(E146,Data!$I$21:$J$30,2)</f>
        <v>2</v>
      </c>
      <c r="G146" s="23">
        <v>8</v>
      </c>
      <c r="H146" s="23">
        <v>9</v>
      </c>
      <c r="I146" s="30"/>
      <c r="J146" s="42">
        <f>Workouts[[#This Row],[Body za Umiestnenie]]+Workouts[[#This Row],[Body Účasť]]</f>
        <v>2</v>
      </c>
      <c r="K146" s="10"/>
    </row>
    <row r="147" spans="2:11" ht="18" x14ac:dyDescent="0.25">
      <c r="B147" s="40">
        <v>45683</v>
      </c>
      <c r="C147" s="29" t="s">
        <v>58</v>
      </c>
      <c r="D147" s="27" t="s">
        <v>77</v>
      </c>
      <c r="E147" s="10" t="s">
        <v>18</v>
      </c>
      <c r="F147" s="30">
        <f>VLOOKUP(E147,Data!$I$21:$J$30,2)</f>
        <v>2</v>
      </c>
      <c r="G147" s="23">
        <v>9</v>
      </c>
      <c r="H147" s="23">
        <v>9</v>
      </c>
      <c r="I147" s="30"/>
      <c r="J147" s="42">
        <f>Workouts[[#This Row],[Body za Umiestnenie]]+Workouts[[#This Row],[Body Účasť]]</f>
        <v>2</v>
      </c>
      <c r="K147" s="10"/>
    </row>
    <row r="148" spans="2:11" ht="18" x14ac:dyDescent="0.25">
      <c r="B148" s="40">
        <v>45683</v>
      </c>
      <c r="C148" s="29" t="s">
        <v>58</v>
      </c>
      <c r="D148" s="27" t="s">
        <v>47</v>
      </c>
      <c r="E148" s="10" t="s">
        <v>18</v>
      </c>
      <c r="F148" s="30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42">
        <f>Workouts[[#This Row],[Body za Umiestnenie]]+Workouts[[#This Row],[Body Účasť]]</f>
        <v>4</v>
      </c>
      <c r="K148" s="10"/>
    </row>
    <row r="149" spans="2:11" ht="18" x14ac:dyDescent="0.25">
      <c r="B149" s="40">
        <v>45683</v>
      </c>
      <c r="C149" s="29" t="s">
        <v>58</v>
      </c>
      <c r="D149" s="27" t="s">
        <v>71</v>
      </c>
      <c r="E149" s="10" t="s">
        <v>18</v>
      </c>
      <c r="F149" s="30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42">
        <f>Workouts[[#This Row],[Body za Umiestnenie]]+Workouts[[#This Row],[Body Účasť]]</f>
        <v>3</v>
      </c>
      <c r="K149" s="10"/>
    </row>
    <row r="150" spans="2:11" ht="18" x14ac:dyDescent="0.25">
      <c r="B150" s="40">
        <v>45683</v>
      </c>
      <c r="C150" s="29" t="s">
        <v>58</v>
      </c>
      <c r="D150" s="27" t="s">
        <v>96</v>
      </c>
      <c r="E150" s="10" t="s">
        <v>18</v>
      </c>
      <c r="F150" s="30">
        <f>VLOOKUP(E150,Data!$I$21:$J$30,2)</f>
        <v>2</v>
      </c>
      <c r="G150" s="23">
        <v>3</v>
      </c>
      <c r="H150" s="23">
        <v>4</v>
      </c>
      <c r="I150" s="30"/>
      <c r="J150" s="42">
        <f>Workouts[[#This Row],[Body za Umiestnenie]]+Workouts[[#This Row],[Body Účasť]]</f>
        <v>2</v>
      </c>
      <c r="K150" s="10"/>
    </row>
    <row r="151" spans="2:11" ht="18" x14ac:dyDescent="0.25">
      <c r="B151" s="40">
        <v>45683</v>
      </c>
      <c r="C151" s="29" t="s">
        <v>58</v>
      </c>
      <c r="D151" s="27" t="s">
        <v>97</v>
      </c>
      <c r="E151" s="10" t="s">
        <v>18</v>
      </c>
      <c r="F151" s="30">
        <f>VLOOKUP(E151,Data!$I$21:$J$30,2)</f>
        <v>2</v>
      </c>
      <c r="G151" s="23">
        <v>4</v>
      </c>
      <c r="H151" s="23">
        <v>4</v>
      </c>
      <c r="I151" s="30"/>
      <c r="J151" s="42">
        <f>Workouts[[#This Row],[Body za Umiestnenie]]+Workouts[[#This Row],[Body Účasť]]</f>
        <v>2</v>
      </c>
      <c r="K151" s="10"/>
    </row>
    <row r="152" spans="2:11" ht="18" x14ac:dyDescent="0.25">
      <c r="B152" s="40">
        <v>45683</v>
      </c>
      <c r="C152" s="29" t="s">
        <v>58</v>
      </c>
      <c r="D152" s="27" t="s">
        <v>46</v>
      </c>
      <c r="E152" s="10" t="s">
        <v>18</v>
      </c>
      <c r="F152" s="30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42">
        <f>Workouts[[#This Row],[Body za Umiestnenie]]+Workouts[[#This Row],[Body Účasť]]</f>
        <v>5</v>
      </c>
      <c r="K152" s="10"/>
    </row>
    <row r="153" spans="2:11" ht="18" x14ac:dyDescent="0.25">
      <c r="B153" s="40">
        <v>45683</v>
      </c>
      <c r="C153" s="29" t="s">
        <v>58</v>
      </c>
      <c r="D153" s="27" t="s">
        <v>45</v>
      </c>
      <c r="E153" s="10" t="s">
        <v>18</v>
      </c>
      <c r="F153" s="30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42">
        <f>Workouts[[#This Row],[Body za Umiestnenie]]+Workouts[[#This Row],[Body Účasť]]</f>
        <v>4</v>
      </c>
      <c r="K153" s="10"/>
    </row>
    <row r="154" spans="2:11" ht="18" x14ac:dyDescent="0.25">
      <c r="B154" s="40">
        <v>45683</v>
      </c>
      <c r="C154" s="29" t="s">
        <v>58</v>
      </c>
      <c r="D154" s="27" t="s">
        <v>42</v>
      </c>
      <c r="E154" s="10" t="s">
        <v>18</v>
      </c>
      <c r="F154" s="30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42">
        <f>Workouts[[#This Row],[Body za Umiestnenie]]+Workouts[[#This Row],[Body Účasť]]</f>
        <v>3</v>
      </c>
      <c r="K154" s="10"/>
    </row>
    <row r="155" spans="2:11" ht="18" x14ac:dyDescent="0.25">
      <c r="B155" s="40">
        <v>45683</v>
      </c>
      <c r="C155" s="29" t="s">
        <v>58</v>
      </c>
      <c r="D155" s="27" t="s">
        <v>68</v>
      </c>
      <c r="E155" s="10" t="s">
        <v>18</v>
      </c>
      <c r="F155" s="30">
        <f>VLOOKUP(E155,Data!$I$21:$J$30,2)</f>
        <v>2</v>
      </c>
      <c r="G155" s="23">
        <v>4</v>
      </c>
      <c r="H155" s="23">
        <v>5</v>
      </c>
      <c r="I155" s="30"/>
      <c r="J155" s="42">
        <f>Workouts[[#This Row],[Body za Umiestnenie]]+Workouts[[#This Row],[Body Účasť]]</f>
        <v>2</v>
      </c>
      <c r="K155" s="10"/>
    </row>
    <row r="156" spans="2:11" ht="18" x14ac:dyDescent="0.25">
      <c r="B156" s="40">
        <v>45683</v>
      </c>
      <c r="C156" s="29" t="s">
        <v>58</v>
      </c>
      <c r="D156" s="27" t="s">
        <v>74</v>
      </c>
      <c r="E156" s="10" t="s">
        <v>18</v>
      </c>
      <c r="F156" s="30">
        <f>VLOOKUP(E156,Data!$I$21:$J$30,2)</f>
        <v>2</v>
      </c>
      <c r="G156" s="23">
        <v>5</v>
      </c>
      <c r="H156" s="23">
        <v>5</v>
      </c>
      <c r="I156" s="30"/>
      <c r="J156" s="42">
        <f>Workouts[[#This Row],[Body za Umiestnenie]]+Workouts[[#This Row],[Body Účasť]]</f>
        <v>2</v>
      </c>
      <c r="K156" s="10"/>
    </row>
    <row r="157" spans="2:11" ht="18" x14ac:dyDescent="0.25">
      <c r="B157" s="40">
        <v>45689</v>
      </c>
      <c r="C157" s="29" t="s">
        <v>58</v>
      </c>
      <c r="D157" s="27" t="s">
        <v>46</v>
      </c>
      <c r="E157" s="10" t="s">
        <v>17</v>
      </c>
      <c r="F157" s="30">
        <f>VLOOKUP(E157,Data!$I$21:$J$30,2)</f>
        <v>4</v>
      </c>
      <c r="G157" s="23">
        <v>1</v>
      </c>
      <c r="H157" s="23"/>
      <c r="I157" s="30">
        <v>16</v>
      </c>
      <c r="J157" s="42">
        <f>Workouts[[#This Row],[Body za Umiestnenie]]+Workouts[[#This Row],[Body Účasť]]</f>
        <v>20</v>
      </c>
      <c r="K157" s="10"/>
    </row>
    <row r="158" spans="2:11" ht="18" x14ac:dyDescent="0.25">
      <c r="B158" s="40">
        <v>45689</v>
      </c>
      <c r="C158" s="29" t="s">
        <v>58</v>
      </c>
      <c r="D158" s="27" t="s">
        <v>45</v>
      </c>
      <c r="E158" s="10" t="s">
        <v>17</v>
      </c>
      <c r="F158" s="30">
        <f>VLOOKUP(E158,Data!$I$21:$J$30,2)</f>
        <v>4</v>
      </c>
      <c r="G158" s="23">
        <v>2</v>
      </c>
      <c r="H158" s="23"/>
      <c r="I158" s="30">
        <v>10</v>
      </c>
      <c r="J158" s="42">
        <f>Workouts[[#This Row],[Body za Umiestnenie]]+Workouts[[#This Row],[Body Účasť]]</f>
        <v>14</v>
      </c>
      <c r="K158" s="10"/>
    </row>
    <row r="159" spans="2:11" ht="18" x14ac:dyDescent="0.25">
      <c r="B159" s="40">
        <v>45695</v>
      </c>
      <c r="C159" s="29" t="s">
        <v>58</v>
      </c>
      <c r="D159" s="27" t="s">
        <v>46</v>
      </c>
      <c r="E159" s="10" t="s">
        <v>17</v>
      </c>
      <c r="F159" s="30">
        <f>VLOOKUP(E159,Data!$I$21:$J$30,2)</f>
        <v>4</v>
      </c>
      <c r="G159" s="23">
        <v>5</v>
      </c>
      <c r="H159" s="23"/>
      <c r="I159" s="30">
        <v>2</v>
      </c>
      <c r="J159" s="42">
        <f>Workouts[[#This Row],[Body za Umiestnenie]]+Workouts[[#This Row],[Body Účasť]]</f>
        <v>6</v>
      </c>
      <c r="K159" s="10"/>
    </row>
    <row r="160" spans="2:11" ht="18" x14ac:dyDescent="0.25">
      <c r="B160" s="40">
        <v>45695</v>
      </c>
      <c r="C160" s="29" t="s">
        <v>58</v>
      </c>
      <c r="D160" s="27" t="s">
        <v>45</v>
      </c>
      <c r="E160" s="10" t="s">
        <v>17</v>
      </c>
      <c r="F160" s="30">
        <f>VLOOKUP(E160,Data!$I$21:$J$30,2)</f>
        <v>4</v>
      </c>
      <c r="G160" s="23">
        <v>4</v>
      </c>
      <c r="H160" s="23"/>
      <c r="I160" s="30">
        <v>2</v>
      </c>
      <c r="J160" s="42">
        <f>Workouts[[#This Row],[Body za Umiestnenie]]+Workouts[[#This Row],[Body Účasť]]</f>
        <v>6</v>
      </c>
      <c r="K160" s="10"/>
    </row>
    <row r="161" spans="2:11" ht="18" x14ac:dyDescent="0.25">
      <c r="B161" s="40">
        <v>45695</v>
      </c>
      <c r="C161" s="29" t="s">
        <v>58</v>
      </c>
      <c r="D161" s="27" t="s">
        <v>48</v>
      </c>
      <c r="E161" s="10" t="s">
        <v>17</v>
      </c>
      <c r="F161" s="30">
        <f>VLOOKUP(E161,Data!$I$21:$J$30,2)</f>
        <v>4</v>
      </c>
      <c r="G161" s="23">
        <v>10</v>
      </c>
      <c r="H161" s="23"/>
      <c r="I161" s="30"/>
      <c r="J161" s="42">
        <f>Workouts[[#This Row],[Body za Umiestnenie]]+Workouts[[#This Row],[Body Účasť]]</f>
        <v>4</v>
      </c>
      <c r="K161" s="10"/>
    </row>
    <row r="162" spans="2:11" ht="18" x14ac:dyDescent="0.25">
      <c r="B162" s="40">
        <v>45695</v>
      </c>
      <c r="C162" s="29" t="s">
        <v>58</v>
      </c>
      <c r="D162" s="27" t="s">
        <v>47</v>
      </c>
      <c r="E162" s="10" t="s">
        <v>17</v>
      </c>
      <c r="F162" s="30">
        <f>VLOOKUP(E162,Data!$I$21:$J$30,2)</f>
        <v>4</v>
      </c>
      <c r="G162" s="23">
        <v>9</v>
      </c>
      <c r="H162" s="23"/>
      <c r="I162" s="30"/>
      <c r="J162" s="42">
        <f>Workouts[[#This Row],[Body za Umiestnenie]]+Workouts[[#This Row],[Body Účasť]]</f>
        <v>4</v>
      </c>
      <c r="K162" s="10"/>
    </row>
    <row r="163" spans="2:11" ht="18" x14ac:dyDescent="0.25">
      <c r="B163" s="40">
        <v>45695</v>
      </c>
      <c r="C163" s="29" t="s">
        <v>58</v>
      </c>
      <c r="D163" s="27" t="s">
        <v>49</v>
      </c>
      <c r="E163" s="10" t="s">
        <v>17</v>
      </c>
      <c r="F163" s="30">
        <f>VLOOKUP(E163,Data!$I$21:$J$30,2)</f>
        <v>4</v>
      </c>
      <c r="G163" s="23">
        <v>14</v>
      </c>
      <c r="H163" s="23"/>
      <c r="I163" s="30"/>
      <c r="J163" s="42">
        <f>Workouts[[#This Row],[Body za Umiestnenie]]+Workouts[[#This Row],[Body Účasť]]</f>
        <v>4</v>
      </c>
      <c r="K163" s="10"/>
    </row>
    <row r="164" spans="2:11" ht="18" x14ac:dyDescent="0.25">
      <c r="B164" s="40">
        <v>45711</v>
      </c>
      <c r="C164" s="29" t="s">
        <v>58</v>
      </c>
      <c r="D164" s="27" t="s">
        <v>39</v>
      </c>
      <c r="E164" s="10" t="s">
        <v>18</v>
      </c>
      <c r="F164" s="30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42">
        <f>Workouts[[#This Row],[Body za Umiestnenie]]+Workouts[[#This Row],[Body Účasť]]</f>
        <v>10</v>
      </c>
      <c r="K164" s="10"/>
    </row>
    <row r="165" spans="2:11" ht="18" x14ac:dyDescent="0.25">
      <c r="B165" s="40">
        <v>45711</v>
      </c>
      <c r="C165" s="29" t="s">
        <v>58</v>
      </c>
      <c r="D165" s="27" t="s">
        <v>47</v>
      </c>
      <c r="E165" s="10" t="s">
        <v>18</v>
      </c>
      <c r="F165" s="30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42">
        <f>Workouts[[#This Row],[Body za Umiestnenie]]+Workouts[[#This Row],[Body Účasť]]</f>
        <v>9</v>
      </c>
      <c r="K165" s="10"/>
    </row>
    <row r="166" spans="2:11" ht="18" x14ac:dyDescent="0.25">
      <c r="B166" s="40">
        <v>45711</v>
      </c>
      <c r="C166" s="29" t="s">
        <v>58</v>
      </c>
      <c r="D166" s="27" t="s">
        <v>48</v>
      </c>
      <c r="E166" s="10" t="s">
        <v>18</v>
      </c>
      <c r="F166" s="30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42">
        <f>Workouts[[#This Row],[Body za Umiestnenie]]+Workouts[[#This Row],[Body Účasť]]</f>
        <v>8</v>
      </c>
      <c r="K166" s="10"/>
    </row>
    <row r="167" spans="2:11" ht="18" x14ac:dyDescent="0.25">
      <c r="B167" s="40">
        <v>45711</v>
      </c>
      <c r="C167" s="29" t="s">
        <v>58</v>
      </c>
      <c r="D167" s="27" t="s">
        <v>66</v>
      </c>
      <c r="E167" s="10" t="s">
        <v>18</v>
      </c>
      <c r="F167" s="30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42">
        <f>Workouts[[#This Row],[Body za Umiestnenie]]+Workouts[[#This Row],[Body Účasť]]</f>
        <v>7</v>
      </c>
      <c r="K167" s="10"/>
    </row>
    <row r="168" spans="2:11" ht="18" x14ac:dyDescent="0.25">
      <c r="B168" s="40">
        <v>45711</v>
      </c>
      <c r="C168" s="29" t="s">
        <v>58</v>
      </c>
      <c r="D168" s="27" t="s">
        <v>75</v>
      </c>
      <c r="E168" s="10" t="s">
        <v>18</v>
      </c>
      <c r="F168" s="30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42">
        <f>Workouts[[#This Row],[Body za Umiestnenie]]+Workouts[[#This Row],[Body Účasť]]</f>
        <v>6</v>
      </c>
      <c r="K168" s="10"/>
    </row>
    <row r="169" spans="2:11" ht="18" x14ac:dyDescent="0.25">
      <c r="B169" s="40">
        <v>45711</v>
      </c>
      <c r="C169" s="29" t="s">
        <v>58</v>
      </c>
      <c r="D169" s="27" t="s">
        <v>49</v>
      </c>
      <c r="E169" s="10" t="s">
        <v>18</v>
      </c>
      <c r="F169" s="30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42">
        <f>Workouts[[#This Row],[Body za Umiestnenie]]+Workouts[[#This Row],[Body Účasť]]</f>
        <v>5</v>
      </c>
      <c r="K169" s="10"/>
    </row>
    <row r="170" spans="2:11" ht="18" x14ac:dyDescent="0.25">
      <c r="B170" s="40">
        <v>45711</v>
      </c>
      <c r="C170" s="29" t="s">
        <v>58</v>
      </c>
      <c r="D170" s="27" t="s">
        <v>76</v>
      </c>
      <c r="E170" s="10" t="s">
        <v>18</v>
      </c>
      <c r="F170" s="30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42">
        <f>Workouts[[#This Row],[Body za Umiestnenie]]+Workouts[[#This Row],[Body Účasť]]</f>
        <v>4</v>
      </c>
      <c r="K170" s="10"/>
    </row>
    <row r="171" spans="2:11" ht="18" x14ac:dyDescent="0.25">
      <c r="B171" s="40">
        <v>45711</v>
      </c>
      <c r="C171" s="29" t="s">
        <v>58</v>
      </c>
      <c r="D171" s="27" t="s">
        <v>77</v>
      </c>
      <c r="E171" s="10" t="s">
        <v>18</v>
      </c>
      <c r="F171" s="30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42">
        <f>Workouts[[#This Row],[Body za Umiestnenie]]+Workouts[[#This Row],[Body Účasť]]</f>
        <v>3</v>
      </c>
      <c r="K171" s="10"/>
    </row>
    <row r="172" spans="2:11" ht="18" x14ac:dyDescent="0.25">
      <c r="B172" s="40">
        <v>45711</v>
      </c>
      <c r="C172" s="29" t="s">
        <v>58</v>
      </c>
      <c r="D172" s="27" t="s">
        <v>98</v>
      </c>
      <c r="E172" s="10" t="s">
        <v>18</v>
      </c>
      <c r="F172" s="30">
        <f>VLOOKUP(E172,Data!$I$21:$J$30,2)</f>
        <v>2</v>
      </c>
      <c r="G172" s="23">
        <v>9</v>
      </c>
      <c r="H172" s="23">
        <v>10</v>
      </c>
      <c r="I172" s="30"/>
      <c r="J172" s="42">
        <f>Workouts[[#This Row],[Body za Umiestnenie]]+Workouts[[#This Row],[Body Účasť]]</f>
        <v>2</v>
      </c>
      <c r="K172" s="10"/>
    </row>
    <row r="173" spans="2:11" ht="18" x14ac:dyDescent="0.25">
      <c r="B173" s="40">
        <v>45711</v>
      </c>
      <c r="C173" s="29" t="s">
        <v>58</v>
      </c>
      <c r="D173" s="27" t="s">
        <v>99</v>
      </c>
      <c r="E173" s="10" t="s">
        <v>18</v>
      </c>
      <c r="F173" s="30">
        <f>VLOOKUP(E173,Data!$I$21:$J$30,2)</f>
        <v>2</v>
      </c>
      <c r="G173" s="23">
        <v>10</v>
      </c>
      <c r="H173" s="23">
        <v>10</v>
      </c>
      <c r="I173" s="30"/>
      <c r="J173" s="42">
        <f>Workouts[[#This Row],[Body za Umiestnenie]]+Workouts[[#This Row],[Body Účasť]]</f>
        <v>2</v>
      </c>
      <c r="K173" s="10"/>
    </row>
    <row r="174" spans="2:11" ht="18" x14ac:dyDescent="0.25">
      <c r="B174" s="40">
        <v>45711</v>
      </c>
      <c r="C174" s="29" t="s">
        <v>58</v>
      </c>
      <c r="D174" s="27" t="s">
        <v>45</v>
      </c>
      <c r="E174" s="10" t="s">
        <v>18</v>
      </c>
      <c r="F174" s="30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42">
        <f>Workouts[[#This Row],[Body za Umiestnenie]]+Workouts[[#This Row],[Body Účasť]]</f>
        <v>4</v>
      </c>
      <c r="K174" s="10"/>
    </row>
    <row r="175" spans="2:11" ht="18" x14ac:dyDescent="0.25">
      <c r="B175" s="40">
        <v>45711</v>
      </c>
      <c r="C175" s="29" t="s">
        <v>58</v>
      </c>
      <c r="D175" s="27" t="s">
        <v>46</v>
      </c>
      <c r="E175" s="10" t="s">
        <v>18</v>
      </c>
      <c r="F175" s="30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42">
        <f>Workouts[[#This Row],[Body za Umiestnenie]]+Workouts[[#This Row],[Body Účasť]]</f>
        <v>3</v>
      </c>
      <c r="K175" s="10"/>
    </row>
    <row r="176" spans="2:11" ht="18" x14ac:dyDescent="0.25">
      <c r="B176" s="40">
        <v>45711</v>
      </c>
      <c r="C176" s="29" t="s">
        <v>58</v>
      </c>
      <c r="D176" s="27" t="s">
        <v>76</v>
      </c>
      <c r="E176" s="10" t="s">
        <v>18</v>
      </c>
      <c r="F176" s="30">
        <f>VLOOKUP(E176,Data!$I$21:$J$30,2)</f>
        <v>2</v>
      </c>
      <c r="G176" s="23">
        <v>3</v>
      </c>
      <c r="H176" s="23">
        <v>4</v>
      </c>
      <c r="I176" s="30"/>
      <c r="J176" s="42">
        <f>Workouts[[#This Row],[Body za Umiestnenie]]+Workouts[[#This Row],[Body Účasť]]</f>
        <v>2</v>
      </c>
      <c r="K176" s="10"/>
    </row>
    <row r="177" spans="2:11" ht="18" x14ac:dyDescent="0.25">
      <c r="B177" s="40">
        <v>45711</v>
      </c>
      <c r="C177" s="29" t="s">
        <v>58</v>
      </c>
      <c r="D177" s="27" t="s">
        <v>99</v>
      </c>
      <c r="E177" s="10" t="s">
        <v>18</v>
      </c>
      <c r="F177" s="30">
        <f>VLOOKUP(E177,Data!$I$21:$J$30,2)</f>
        <v>2</v>
      </c>
      <c r="G177" s="23">
        <v>4</v>
      </c>
      <c r="H177" s="23">
        <v>4</v>
      </c>
      <c r="I177" s="30"/>
      <c r="J177" s="42">
        <f>Workouts[[#This Row],[Body za Umiestnenie]]+Workouts[[#This Row],[Body Účasť]]</f>
        <v>2</v>
      </c>
      <c r="K177" s="10"/>
    </row>
    <row r="178" spans="2:11" ht="18" x14ac:dyDescent="0.25">
      <c r="B178" s="40">
        <v>45689</v>
      </c>
      <c r="C178" s="29" t="s">
        <v>69</v>
      </c>
      <c r="D178" s="27" t="s">
        <v>50</v>
      </c>
      <c r="E178" s="10" t="s">
        <v>19</v>
      </c>
      <c r="F178" s="30">
        <f>VLOOKUP(E178,Data!$I$21:$J$30,2)</f>
        <v>2</v>
      </c>
      <c r="G178" s="23"/>
      <c r="H178" s="23"/>
      <c r="I178" s="30"/>
      <c r="J178" s="42">
        <f>Workouts[[#This Row],[Body za Umiestnenie]]+Workouts[[#This Row],[Body Účasť]]</f>
        <v>2</v>
      </c>
      <c r="K178" s="10"/>
    </row>
    <row r="179" spans="2:11" ht="18" x14ac:dyDescent="0.25">
      <c r="B179" s="40">
        <v>45717</v>
      </c>
      <c r="C179" s="29" t="s">
        <v>58</v>
      </c>
      <c r="D179" s="27" t="s">
        <v>39</v>
      </c>
      <c r="E179" s="10" t="s">
        <v>17</v>
      </c>
      <c r="F179" s="30">
        <f>VLOOKUP(E179,Data!$I$21:$J$30,2)</f>
        <v>4</v>
      </c>
      <c r="G179" s="23">
        <v>1</v>
      </c>
      <c r="H179" s="23"/>
      <c r="I179" s="30">
        <v>16</v>
      </c>
      <c r="J179" s="42">
        <f>Workouts[[#This Row],[Body za Umiestnenie]]+Workouts[[#This Row],[Body Účasť]]</f>
        <v>20</v>
      </c>
      <c r="K179" s="10"/>
    </row>
    <row r="180" spans="2:11" ht="18" x14ac:dyDescent="0.25">
      <c r="B180" s="40">
        <v>45717</v>
      </c>
      <c r="C180" s="29" t="s">
        <v>58</v>
      </c>
      <c r="D180" s="27" t="s">
        <v>46</v>
      </c>
      <c r="E180" s="10" t="s">
        <v>17</v>
      </c>
      <c r="F180" s="30">
        <f>VLOOKUP(E180,Data!$I$21:$J$30,2)</f>
        <v>4</v>
      </c>
      <c r="G180" s="23">
        <v>5</v>
      </c>
      <c r="H180" s="23"/>
      <c r="I180" s="30">
        <v>2</v>
      </c>
      <c r="J180" s="42">
        <f>Workouts[[#This Row],[Body za Umiestnenie]]+Workouts[[#This Row],[Body Účasť]]</f>
        <v>6</v>
      </c>
      <c r="K180" s="10"/>
    </row>
    <row r="181" spans="2:11" ht="18" x14ac:dyDescent="0.25">
      <c r="B181" s="40">
        <v>45717</v>
      </c>
      <c r="C181" s="29" t="s">
        <v>58</v>
      </c>
      <c r="D181" s="27" t="s">
        <v>45</v>
      </c>
      <c r="E181" s="10" t="s">
        <v>17</v>
      </c>
      <c r="F181" s="30">
        <f>VLOOKUP(E181,Data!$I$21:$J$30,2)</f>
        <v>4</v>
      </c>
      <c r="G181" s="23">
        <v>9</v>
      </c>
      <c r="H181" s="23"/>
      <c r="I181" s="30"/>
      <c r="J181" s="42">
        <f>Workouts[[#This Row],[Body za Umiestnenie]]+Workouts[[#This Row],[Body Účasť]]</f>
        <v>4</v>
      </c>
      <c r="K181" s="10"/>
    </row>
    <row r="182" spans="2:11" ht="18" x14ac:dyDescent="0.25">
      <c r="B182" s="40">
        <v>45717</v>
      </c>
      <c r="C182" s="29" t="s">
        <v>58</v>
      </c>
      <c r="D182" s="27" t="s">
        <v>70</v>
      </c>
      <c r="E182" s="10" t="s">
        <v>17</v>
      </c>
      <c r="F182" s="30">
        <f>VLOOKUP(E182,Data!$I$21:$J$30,2)</f>
        <v>4</v>
      </c>
      <c r="G182" s="23">
        <v>11</v>
      </c>
      <c r="H182" s="23"/>
      <c r="I182" s="30"/>
      <c r="J182" s="42">
        <f>Workouts[[#This Row],[Body za Umiestnenie]]+Workouts[[#This Row],[Body Účasť]]</f>
        <v>4</v>
      </c>
      <c r="K182" s="10"/>
    </row>
    <row r="183" spans="2:11" ht="18" x14ac:dyDescent="0.25">
      <c r="B183" s="40">
        <v>45717</v>
      </c>
      <c r="C183" s="29" t="s">
        <v>58</v>
      </c>
      <c r="D183" s="27" t="s">
        <v>5</v>
      </c>
      <c r="E183" s="10" t="s">
        <v>17</v>
      </c>
      <c r="F183" s="30">
        <f>VLOOKUP(E183,Data!$I$21:$J$30,2)</f>
        <v>4</v>
      </c>
      <c r="G183" s="23">
        <v>9</v>
      </c>
      <c r="H183" s="23"/>
      <c r="I183" s="30"/>
      <c r="J183" s="42">
        <f>Workouts[[#This Row],[Body za Umiestnenie]]+Workouts[[#This Row],[Body Účasť]]</f>
        <v>4</v>
      </c>
      <c r="K183" s="10"/>
    </row>
    <row r="184" spans="2:11" ht="18" x14ac:dyDescent="0.25">
      <c r="B184" s="40">
        <v>45723</v>
      </c>
      <c r="C184" s="29" t="s">
        <v>16</v>
      </c>
      <c r="D184" s="27" t="s">
        <v>46</v>
      </c>
      <c r="E184" s="10" t="s">
        <v>16</v>
      </c>
      <c r="F184" s="30">
        <f>VLOOKUP(E184,Data!$I$21:$J$30,2)</f>
        <v>8</v>
      </c>
      <c r="G184" s="23">
        <v>4</v>
      </c>
      <c r="H184" s="23"/>
      <c r="I184" s="30">
        <v>6</v>
      </c>
      <c r="J184" s="42">
        <f>Workouts[[#This Row],[Body za Umiestnenie]]+Workouts[[#This Row],[Body Účasť]]</f>
        <v>14</v>
      </c>
      <c r="K184" s="10"/>
    </row>
    <row r="185" spans="2:11" ht="18" x14ac:dyDescent="0.25">
      <c r="B185" s="40">
        <v>45723</v>
      </c>
      <c r="C185" s="29" t="s">
        <v>16</v>
      </c>
      <c r="D185" s="27" t="s">
        <v>45</v>
      </c>
      <c r="E185" s="10" t="s">
        <v>16</v>
      </c>
      <c r="F185" s="30">
        <f>VLOOKUP(E185,Data!$I$21:$J$30,2)</f>
        <v>8</v>
      </c>
      <c r="G185" s="23">
        <v>18</v>
      </c>
      <c r="H185" s="23"/>
      <c r="I185" s="30"/>
      <c r="J185" s="42">
        <f>Workouts[[#This Row],[Body za Umiestnenie]]+Workouts[[#This Row],[Body Účasť]]</f>
        <v>8</v>
      </c>
      <c r="K185" s="10"/>
    </row>
    <row r="186" spans="2:11" ht="18" x14ac:dyDescent="0.25">
      <c r="B186" s="40">
        <v>45723</v>
      </c>
      <c r="C186" s="29" t="s">
        <v>16</v>
      </c>
      <c r="D186" s="27" t="s">
        <v>5</v>
      </c>
      <c r="E186" s="10" t="s">
        <v>16</v>
      </c>
      <c r="F186" s="30">
        <f>VLOOKUP(E186,Data!$I$21:$J$30,2)</f>
        <v>8</v>
      </c>
      <c r="G186" s="23">
        <v>23</v>
      </c>
      <c r="H186" s="23"/>
      <c r="I186" s="30"/>
      <c r="J186" s="42">
        <f>Workouts[[#This Row],[Body za Umiestnenie]]+Workouts[[#This Row],[Body Účasť]]</f>
        <v>8</v>
      </c>
      <c r="K186" s="10"/>
    </row>
    <row r="187" spans="2:11" ht="18" x14ac:dyDescent="0.25">
      <c r="B187" s="40">
        <v>45731</v>
      </c>
      <c r="C187" s="29" t="s">
        <v>54</v>
      </c>
      <c r="D187" s="27" t="s">
        <v>5</v>
      </c>
      <c r="E187" s="10" t="s">
        <v>20</v>
      </c>
      <c r="F187" s="30">
        <f>VLOOKUP(E187,Data!$I$21:$J$30,2)</f>
        <v>2</v>
      </c>
      <c r="G187" s="23">
        <v>2</v>
      </c>
      <c r="H187" s="23"/>
      <c r="I187" s="30">
        <v>3</v>
      </c>
      <c r="J187" s="42">
        <f>Workouts[[#This Row],[Body za Umiestnenie]]+Workouts[[#This Row],[Body Účasť]]</f>
        <v>5</v>
      </c>
      <c r="K187" s="10"/>
    </row>
    <row r="188" spans="2:11" ht="18" x14ac:dyDescent="0.25">
      <c r="B188" s="40">
        <v>45731</v>
      </c>
      <c r="C188" s="29" t="s">
        <v>54</v>
      </c>
      <c r="D188" s="27" t="s">
        <v>50</v>
      </c>
      <c r="E188" s="10" t="s">
        <v>20</v>
      </c>
      <c r="F188" s="30">
        <f>VLOOKUP(E188,Data!$I$21:$J$30,2)</f>
        <v>2</v>
      </c>
      <c r="G188" s="23">
        <v>6</v>
      </c>
      <c r="H188" s="23"/>
      <c r="I188" s="30">
        <v>1</v>
      </c>
      <c r="J188" s="42">
        <f>Workouts[[#This Row],[Body za Umiestnenie]]+Workouts[[#This Row],[Body Účasť]]</f>
        <v>3</v>
      </c>
      <c r="K188" s="10"/>
    </row>
    <row r="189" spans="2:11" ht="18" x14ac:dyDescent="0.25">
      <c r="B189" s="40">
        <v>45731</v>
      </c>
      <c r="C189" s="29" t="s">
        <v>54</v>
      </c>
      <c r="D189" s="27" t="s">
        <v>70</v>
      </c>
      <c r="E189" s="10" t="s">
        <v>20</v>
      </c>
      <c r="F189" s="30">
        <f>VLOOKUP(E189,Data!$I$21:$J$30,2)</f>
        <v>2</v>
      </c>
      <c r="G189" s="23">
        <v>4</v>
      </c>
      <c r="H189" s="23"/>
      <c r="I189" s="30">
        <v>1</v>
      </c>
      <c r="J189" s="42">
        <f>Workouts[[#This Row],[Body za Umiestnenie]]+Workouts[[#This Row],[Body Účasť]]</f>
        <v>3</v>
      </c>
      <c r="K189" s="10"/>
    </row>
    <row r="190" spans="2:11" ht="18" x14ac:dyDescent="0.25">
      <c r="B190" s="40">
        <v>45738</v>
      </c>
      <c r="C190" s="29" t="s">
        <v>58</v>
      </c>
      <c r="D190" s="27" t="s">
        <v>46</v>
      </c>
      <c r="E190" s="10" t="s">
        <v>17</v>
      </c>
      <c r="F190" s="30">
        <f>VLOOKUP(E190,Data!$I$21:$J$30,2)</f>
        <v>4</v>
      </c>
      <c r="G190" s="23">
        <v>1</v>
      </c>
      <c r="H190" s="23"/>
      <c r="I190" s="30">
        <v>16</v>
      </c>
      <c r="J190" s="42">
        <f>Workouts[[#This Row],[Body za Umiestnenie]]+Workouts[[#This Row],[Body Účasť]]</f>
        <v>20</v>
      </c>
      <c r="K190" s="10"/>
    </row>
    <row r="191" spans="2:11" ht="18" x14ac:dyDescent="0.25">
      <c r="B191" s="40">
        <v>45738</v>
      </c>
      <c r="C191" s="29" t="s">
        <v>58</v>
      </c>
      <c r="D191" s="27" t="s">
        <v>45</v>
      </c>
      <c r="E191" s="10" t="s">
        <v>17</v>
      </c>
      <c r="F191" s="30">
        <f>VLOOKUP(E191,Data!$I$21:$J$30,2)</f>
        <v>4</v>
      </c>
      <c r="G191" s="23">
        <v>1</v>
      </c>
      <c r="H191" s="23"/>
      <c r="I191" s="30">
        <v>16</v>
      </c>
      <c r="J191" s="42">
        <f>Workouts[[#This Row],[Body za Umiestnenie]]+Workouts[[#This Row],[Body Účasť]]</f>
        <v>20</v>
      </c>
      <c r="K191" s="10"/>
    </row>
    <row r="192" spans="2:11" ht="18" x14ac:dyDescent="0.25">
      <c r="B192" s="40">
        <v>45738</v>
      </c>
      <c r="C192" s="29" t="s">
        <v>58</v>
      </c>
      <c r="D192" s="27" t="s">
        <v>75</v>
      </c>
      <c r="E192" s="10" t="s">
        <v>17</v>
      </c>
      <c r="F192" s="30">
        <f>VLOOKUP(E192,Data!$I$21:$J$30,2)</f>
        <v>4</v>
      </c>
      <c r="G192" s="23">
        <v>7</v>
      </c>
      <c r="H192" s="23"/>
      <c r="I192" s="30">
        <v>2</v>
      </c>
      <c r="J192" s="42">
        <f>Workouts[[#This Row],[Body za Umiestnenie]]+Workouts[[#This Row],[Body Účasť]]</f>
        <v>6</v>
      </c>
      <c r="K192" s="10"/>
    </row>
    <row r="193" spans="2:11" ht="18" x14ac:dyDescent="0.25">
      <c r="B193" s="40">
        <v>45738</v>
      </c>
      <c r="C193" s="29" t="s">
        <v>58</v>
      </c>
      <c r="D193" s="27" t="s">
        <v>48</v>
      </c>
      <c r="E193" s="10" t="s">
        <v>17</v>
      </c>
      <c r="F193" s="30">
        <f>VLOOKUP(E193,Data!$I$21:$J$30,2)</f>
        <v>4</v>
      </c>
      <c r="G193" s="23">
        <v>9</v>
      </c>
      <c r="H193" s="23"/>
      <c r="I193" s="30"/>
      <c r="J193" s="42">
        <f>Workouts[[#This Row],[Body za Umiestnenie]]+Workouts[[#This Row],[Body Účasť]]</f>
        <v>4</v>
      </c>
      <c r="K193" s="10"/>
    </row>
    <row r="194" spans="2:11" ht="18" x14ac:dyDescent="0.25">
      <c r="B194" s="40">
        <v>45738</v>
      </c>
      <c r="C194" s="29" t="s">
        <v>58</v>
      </c>
      <c r="D194" s="27" t="s">
        <v>47</v>
      </c>
      <c r="E194" s="10" t="s">
        <v>17</v>
      </c>
      <c r="F194" s="30">
        <f>VLOOKUP(E194,Data!$I$21:$J$30,2)</f>
        <v>4</v>
      </c>
      <c r="G194" s="23">
        <v>5</v>
      </c>
      <c r="H194" s="23"/>
      <c r="I194" s="30">
        <v>2</v>
      </c>
      <c r="J194" s="42">
        <f>Workouts[[#This Row],[Body za Umiestnenie]]+Workouts[[#This Row],[Body Účasť]]</f>
        <v>6</v>
      </c>
      <c r="K194" s="10"/>
    </row>
    <row r="195" spans="2:11" ht="18" x14ac:dyDescent="0.25">
      <c r="B195" s="40">
        <v>45738</v>
      </c>
      <c r="C195" s="29" t="s">
        <v>58</v>
      </c>
      <c r="D195" s="27" t="s">
        <v>49</v>
      </c>
      <c r="E195" s="10" t="s">
        <v>17</v>
      </c>
      <c r="F195" s="30">
        <f>VLOOKUP(E195,Data!$I$21:$J$30,2)</f>
        <v>4</v>
      </c>
      <c r="G195" s="23">
        <v>11</v>
      </c>
      <c r="H195" s="23"/>
      <c r="I195" s="30"/>
      <c r="J195" s="42">
        <f>Workouts[[#This Row],[Body za Umiestnenie]]+Workouts[[#This Row],[Body Účasť]]</f>
        <v>4</v>
      </c>
      <c r="K195" s="10"/>
    </row>
    <row r="196" spans="2:11" ht="18" x14ac:dyDescent="0.25">
      <c r="B196" s="40">
        <v>45738</v>
      </c>
      <c r="C196" s="29" t="s">
        <v>69</v>
      </c>
      <c r="D196" s="27" t="s">
        <v>5</v>
      </c>
      <c r="E196" s="10" t="s">
        <v>19</v>
      </c>
      <c r="F196" s="30">
        <f>VLOOKUP(E196,Data!$I$21:$J$30,2)</f>
        <v>2</v>
      </c>
      <c r="G196" s="23"/>
      <c r="H196" s="23"/>
      <c r="I196" s="30"/>
      <c r="J196" s="42">
        <f>Workouts[[#This Row],[Body za Umiestnenie]]+Workouts[[#This Row],[Body Účasť]]</f>
        <v>2</v>
      </c>
      <c r="K196" s="10"/>
    </row>
    <row r="197" spans="2:11" ht="18" x14ac:dyDescent="0.25">
      <c r="B197" s="40">
        <v>45738</v>
      </c>
      <c r="C197" s="29" t="s">
        <v>69</v>
      </c>
      <c r="D197" s="27" t="s">
        <v>70</v>
      </c>
      <c r="E197" s="10" t="s">
        <v>20</v>
      </c>
      <c r="F197" s="30">
        <f>VLOOKUP(E197,Data!$I$21:$J$30,2)</f>
        <v>2</v>
      </c>
      <c r="G197" s="23"/>
      <c r="H197" s="23"/>
      <c r="I197" s="30"/>
      <c r="J197" s="42">
        <f>Workouts[[#This Row],[Body za Umiestnenie]]+Workouts[[#This Row],[Body Účasť]]</f>
        <v>2</v>
      </c>
      <c r="K197" s="10"/>
    </row>
    <row r="198" spans="2:11" ht="18" x14ac:dyDescent="0.25">
      <c r="B198" s="40">
        <v>45745</v>
      </c>
      <c r="C198" s="29" t="s">
        <v>55</v>
      </c>
      <c r="D198" s="27" t="s">
        <v>70</v>
      </c>
      <c r="E198" s="10" t="s">
        <v>19</v>
      </c>
      <c r="F198" s="30">
        <f>VLOOKUP(E198,Data!$I$21:$J$30,2)</f>
        <v>2</v>
      </c>
      <c r="G198" s="23">
        <v>25</v>
      </c>
      <c r="H198" s="23"/>
      <c r="I198" s="30"/>
      <c r="J198" s="42">
        <f>Workouts[[#This Row],[Body za Umiestnenie]]+Workouts[[#This Row],[Body Účasť]]</f>
        <v>2</v>
      </c>
      <c r="K198" s="10"/>
    </row>
    <row r="199" spans="2:11" ht="18" x14ac:dyDescent="0.25">
      <c r="B199" s="40">
        <v>45746</v>
      </c>
      <c r="C199" s="29" t="s">
        <v>58</v>
      </c>
      <c r="D199" s="27" t="s">
        <v>100</v>
      </c>
      <c r="E199" s="10" t="s">
        <v>18</v>
      </c>
      <c r="F199" s="30">
        <f>VLOOKUP(E199,Data!$I$21:$J$30,2)</f>
        <v>2</v>
      </c>
      <c r="G199" s="23">
        <v>1</v>
      </c>
      <c r="H199" s="23">
        <v>5</v>
      </c>
      <c r="I199" s="30">
        <f t="shared" ref="I199:I201" si="12">H199-G199-1</f>
        <v>3</v>
      </c>
      <c r="J199" s="42">
        <f>Workouts[[#This Row],[Body za Umiestnenie]]+Workouts[[#This Row],[Body Účasť]]</f>
        <v>5</v>
      </c>
      <c r="K199" s="10"/>
    </row>
    <row r="200" spans="2:11" ht="18" x14ac:dyDescent="0.25">
      <c r="B200" s="40">
        <v>45746</v>
      </c>
      <c r="C200" s="29" t="s">
        <v>58</v>
      </c>
      <c r="D200" s="27" t="s">
        <v>72</v>
      </c>
      <c r="E200" s="10" t="s">
        <v>18</v>
      </c>
      <c r="F200" s="30">
        <f>VLOOKUP(E200,Data!$I$21:$J$30,2)</f>
        <v>2</v>
      </c>
      <c r="G200" s="23">
        <v>2</v>
      </c>
      <c r="H200" s="23">
        <v>5</v>
      </c>
      <c r="I200" s="30">
        <f t="shared" si="12"/>
        <v>2</v>
      </c>
      <c r="J200" s="42">
        <f>Workouts[[#This Row],[Body za Umiestnenie]]+Workouts[[#This Row],[Body Účasť]]</f>
        <v>4</v>
      </c>
      <c r="K200" s="10"/>
    </row>
    <row r="201" spans="2:11" ht="18" x14ac:dyDescent="0.25">
      <c r="B201" s="40">
        <v>45746</v>
      </c>
      <c r="C201" s="29" t="s">
        <v>58</v>
      </c>
      <c r="D201" s="27" t="s">
        <v>83</v>
      </c>
      <c r="E201" s="10" t="s">
        <v>18</v>
      </c>
      <c r="F201" s="30">
        <f>VLOOKUP(E201,Data!$I$21:$J$30,2)</f>
        <v>2</v>
      </c>
      <c r="G201" s="23">
        <v>3</v>
      </c>
      <c r="H201" s="23">
        <v>5</v>
      </c>
      <c r="I201" s="30">
        <f t="shared" si="12"/>
        <v>1</v>
      </c>
      <c r="J201" s="42">
        <f>Workouts[[#This Row],[Body za Umiestnenie]]+Workouts[[#This Row],[Body Účasť]]</f>
        <v>3</v>
      </c>
      <c r="K201" s="10"/>
    </row>
    <row r="202" spans="2:11" ht="18" x14ac:dyDescent="0.25">
      <c r="B202" s="40">
        <v>45746</v>
      </c>
      <c r="C202" s="29" t="s">
        <v>58</v>
      </c>
      <c r="D202" s="27" t="s">
        <v>82</v>
      </c>
      <c r="E202" s="10" t="s">
        <v>18</v>
      </c>
      <c r="F202" s="30">
        <f>VLOOKUP(E202,Data!$I$21:$J$30,2)</f>
        <v>2</v>
      </c>
      <c r="G202" s="23">
        <v>4</v>
      </c>
      <c r="H202" s="23">
        <v>5</v>
      </c>
      <c r="I202" s="30"/>
      <c r="J202" s="42">
        <f>Workouts[[#This Row],[Body za Umiestnenie]]+Workouts[[#This Row],[Body Účasť]]</f>
        <v>2</v>
      </c>
      <c r="K202" s="10"/>
    </row>
    <row r="203" spans="2:11" ht="18" x14ac:dyDescent="0.25">
      <c r="B203" s="40">
        <v>45746</v>
      </c>
      <c r="C203" s="29" t="s">
        <v>58</v>
      </c>
      <c r="D203" s="27" t="s">
        <v>84</v>
      </c>
      <c r="E203" s="10" t="s">
        <v>18</v>
      </c>
      <c r="F203" s="30">
        <f>VLOOKUP(E203,Data!$I$21:$J$30,2)</f>
        <v>2</v>
      </c>
      <c r="G203" s="23">
        <v>5</v>
      </c>
      <c r="H203" s="23">
        <v>5</v>
      </c>
      <c r="I203" s="30"/>
      <c r="J203" s="42">
        <f>Workouts[[#This Row],[Body za Umiestnenie]]+Workouts[[#This Row],[Body Účasť]]</f>
        <v>2</v>
      </c>
      <c r="K203" s="10"/>
    </row>
    <row r="204" spans="2:11" ht="18" x14ac:dyDescent="0.25">
      <c r="B204" s="40">
        <v>45746</v>
      </c>
      <c r="C204" s="29" t="s">
        <v>58</v>
      </c>
      <c r="D204" s="27" t="s">
        <v>71</v>
      </c>
      <c r="E204" s="10" t="s">
        <v>18</v>
      </c>
      <c r="F204" s="30">
        <f>VLOOKUP(E204,Data!$I$21:$J$30,2)</f>
        <v>2</v>
      </c>
      <c r="G204" s="23">
        <v>1</v>
      </c>
      <c r="H204" s="23">
        <v>5</v>
      </c>
      <c r="I204" s="30">
        <f t="shared" ref="I204:I206" si="13">H204-G204-1</f>
        <v>3</v>
      </c>
      <c r="J204" s="42">
        <f>Workouts[[#This Row],[Body za Umiestnenie]]+Workouts[[#This Row],[Body Účasť]]</f>
        <v>5</v>
      </c>
      <c r="K204" s="10"/>
    </row>
    <row r="205" spans="2:11" ht="18" x14ac:dyDescent="0.25">
      <c r="B205" s="40">
        <v>45746</v>
      </c>
      <c r="C205" s="29" t="s">
        <v>58</v>
      </c>
      <c r="D205" s="27" t="s">
        <v>59</v>
      </c>
      <c r="E205" s="10" t="s">
        <v>18</v>
      </c>
      <c r="F205" s="30">
        <f>VLOOKUP(E205,Data!$I$21:$J$30,2)</f>
        <v>2</v>
      </c>
      <c r="G205" s="23">
        <v>2</v>
      </c>
      <c r="H205" s="23">
        <v>5</v>
      </c>
      <c r="I205" s="30">
        <f t="shared" si="13"/>
        <v>2</v>
      </c>
      <c r="J205" s="42">
        <f>Workouts[[#This Row],[Body za Umiestnenie]]+Workouts[[#This Row],[Body Účasť]]</f>
        <v>4</v>
      </c>
      <c r="K205" s="10"/>
    </row>
    <row r="206" spans="2:11" ht="18" x14ac:dyDescent="0.25">
      <c r="B206" s="40">
        <v>45746</v>
      </c>
      <c r="C206" s="29" t="s">
        <v>58</v>
      </c>
      <c r="D206" s="27" t="s">
        <v>79</v>
      </c>
      <c r="E206" s="10" t="s">
        <v>18</v>
      </c>
      <c r="F206" s="30">
        <f>VLOOKUP(E206,Data!$I$21:$J$30,2)</f>
        <v>2</v>
      </c>
      <c r="G206" s="23">
        <v>3</v>
      </c>
      <c r="H206" s="23">
        <v>5</v>
      </c>
      <c r="I206" s="30">
        <f t="shared" si="13"/>
        <v>1</v>
      </c>
      <c r="J206" s="42">
        <f>Workouts[[#This Row],[Body za Umiestnenie]]+Workouts[[#This Row],[Body Účasť]]</f>
        <v>3</v>
      </c>
      <c r="K206" s="10"/>
    </row>
    <row r="207" spans="2:11" ht="18" x14ac:dyDescent="0.25">
      <c r="B207" s="40">
        <v>45746</v>
      </c>
      <c r="C207" s="29" t="s">
        <v>58</v>
      </c>
      <c r="D207" s="27" t="s">
        <v>43</v>
      </c>
      <c r="E207" s="10" t="s">
        <v>18</v>
      </c>
      <c r="F207" s="30">
        <f>VLOOKUP(E207,Data!$I$21:$J$30,2)</f>
        <v>2</v>
      </c>
      <c r="G207" s="23">
        <v>4</v>
      </c>
      <c r="H207" s="23">
        <v>5</v>
      </c>
      <c r="I207" s="30"/>
      <c r="J207" s="42">
        <f>Workouts[[#This Row],[Body za Umiestnenie]]+Workouts[[#This Row],[Body Účasť]]</f>
        <v>2</v>
      </c>
      <c r="K207" s="10"/>
    </row>
    <row r="208" spans="2:11" ht="18" x14ac:dyDescent="0.25">
      <c r="B208" s="40">
        <v>45746</v>
      </c>
      <c r="C208" s="29" t="s">
        <v>58</v>
      </c>
      <c r="D208" s="27" t="s">
        <v>74</v>
      </c>
      <c r="E208" s="10" t="s">
        <v>18</v>
      </c>
      <c r="F208" s="30">
        <f>VLOOKUP(E208,Data!$I$21:$J$30,2)</f>
        <v>2</v>
      </c>
      <c r="G208" s="23">
        <v>5</v>
      </c>
      <c r="H208" s="23">
        <v>5</v>
      </c>
      <c r="I208" s="30"/>
      <c r="J208" s="42">
        <f>Workouts[[#This Row],[Body za Umiestnenie]]+Workouts[[#This Row],[Body Účasť]]</f>
        <v>2</v>
      </c>
      <c r="K208" s="10"/>
    </row>
    <row r="209" spans="2:11" ht="18" x14ac:dyDescent="0.25">
      <c r="B209" s="40">
        <v>45746</v>
      </c>
      <c r="C209" s="29" t="s">
        <v>58</v>
      </c>
      <c r="D209" s="27" t="s">
        <v>39</v>
      </c>
      <c r="E209" s="10" t="s">
        <v>18</v>
      </c>
      <c r="F209" s="30">
        <f>VLOOKUP(E209,Data!$I$21:$J$30,2)</f>
        <v>2</v>
      </c>
      <c r="G209" s="23">
        <v>1</v>
      </c>
      <c r="H209" s="23">
        <v>5</v>
      </c>
      <c r="I209" s="30">
        <f t="shared" ref="I209:I211" si="14">H209-G209-1</f>
        <v>3</v>
      </c>
      <c r="J209" s="42">
        <f>Workouts[[#This Row],[Body za Umiestnenie]]+Workouts[[#This Row],[Body Účasť]]</f>
        <v>5</v>
      </c>
      <c r="K209" s="10"/>
    </row>
    <row r="210" spans="2:11" ht="18" x14ac:dyDescent="0.25">
      <c r="B210" s="40">
        <v>45746</v>
      </c>
      <c r="C210" s="29" t="s">
        <v>58</v>
      </c>
      <c r="D210" s="27" t="s">
        <v>66</v>
      </c>
      <c r="E210" s="10" t="s">
        <v>18</v>
      </c>
      <c r="F210" s="30">
        <f>VLOOKUP(E210,Data!$I$21:$J$30,2)</f>
        <v>2</v>
      </c>
      <c r="G210" s="23">
        <v>2</v>
      </c>
      <c r="H210" s="23">
        <v>5</v>
      </c>
      <c r="I210" s="30">
        <f t="shared" si="14"/>
        <v>2</v>
      </c>
      <c r="J210" s="42">
        <f>Workouts[[#This Row],[Body za Umiestnenie]]+Workouts[[#This Row],[Body Účasť]]</f>
        <v>4</v>
      </c>
      <c r="K210" s="10"/>
    </row>
    <row r="211" spans="2:11" ht="18" x14ac:dyDescent="0.25">
      <c r="B211" s="40">
        <v>45746</v>
      </c>
      <c r="C211" s="29" t="s">
        <v>58</v>
      </c>
      <c r="D211" s="27" t="s">
        <v>73</v>
      </c>
      <c r="E211" s="10" t="s">
        <v>18</v>
      </c>
      <c r="F211" s="30">
        <f>VLOOKUP(E211,Data!$I$21:$J$30,2)</f>
        <v>2</v>
      </c>
      <c r="G211" s="23">
        <v>3</v>
      </c>
      <c r="H211" s="23">
        <v>5</v>
      </c>
      <c r="I211" s="30">
        <f t="shared" si="14"/>
        <v>1</v>
      </c>
      <c r="J211" s="42">
        <f>Workouts[[#This Row],[Body za Umiestnenie]]+Workouts[[#This Row],[Body Účasť]]</f>
        <v>3</v>
      </c>
      <c r="K211" s="10"/>
    </row>
    <row r="212" spans="2:11" ht="18" x14ac:dyDescent="0.25">
      <c r="B212" s="40">
        <v>45746</v>
      </c>
      <c r="C212" s="29" t="s">
        <v>58</v>
      </c>
      <c r="D212" s="27" t="s">
        <v>80</v>
      </c>
      <c r="E212" s="10" t="s">
        <v>18</v>
      </c>
      <c r="F212" s="30">
        <f>VLOOKUP(E212,Data!$I$21:$J$30,2)</f>
        <v>2</v>
      </c>
      <c r="G212" s="23">
        <v>4</v>
      </c>
      <c r="H212" s="23">
        <v>5</v>
      </c>
      <c r="I212" s="30"/>
      <c r="J212" s="42">
        <f>Workouts[[#This Row],[Body za Umiestnenie]]+Workouts[[#This Row],[Body Účasť]]</f>
        <v>2</v>
      </c>
      <c r="K212" s="10"/>
    </row>
    <row r="213" spans="2:11" ht="18" x14ac:dyDescent="0.25">
      <c r="B213" s="40">
        <v>45746</v>
      </c>
      <c r="C213" s="29" t="s">
        <v>58</v>
      </c>
      <c r="D213" s="27" t="s">
        <v>77</v>
      </c>
      <c r="E213" s="10" t="s">
        <v>18</v>
      </c>
      <c r="F213" s="30">
        <f>VLOOKUP(E213,Data!$I$21:$J$30,2)</f>
        <v>2</v>
      </c>
      <c r="G213" s="23">
        <v>5</v>
      </c>
      <c r="H213" s="23">
        <v>5</v>
      </c>
      <c r="I213" s="30"/>
      <c r="J213" s="42">
        <f>Workouts[[#This Row],[Body za Umiestnenie]]+Workouts[[#This Row],[Body Účasť]]</f>
        <v>2</v>
      </c>
      <c r="K213" s="10"/>
    </row>
    <row r="214" spans="2:11" ht="18" x14ac:dyDescent="0.25">
      <c r="B214" s="40">
        <v>45759</v>
      </c>
      <c r="C214" s="29" t="s">
        <v>55</v>
      </c>
      <c r="D214" s="27" t="s">
        <v>5</v>
      </c>
      <c r="E214" s="10" t="s">
        <v>19</v>
      </c>
      <c r="F214" s="30">
        <f>VLOOKUP(E214,Data!$I$21:$J$30,2)</f>
        <v>2</v>
      </c>
      <c r="G214" s="23">
        <v>18</v>
      </c>
      <c r="H214" s="23"/>
      <c r="I214" s="30"/>
      <c r="J214" s="42">
        <f>Workouts[[#This Row],[Body za Umiestnenie]]+Workouts[[#This Row],[Body Účasť]]</f>
        <v>2</v>
      </c>
      <c r="K214" s="10"/>
    </row>
    <row r="215" spans="2:11" ht="18" x14ac:dyDescent="0.25">
      <c r="B215" s="40">
        <v>45759</v>
      </c>
      <c r="C215" s="29" t="s">
        <v>55</v>
      </c>
      <c r="D215" s="27" t="s">
        <v>50</v>
      </c>
      <c r="E215" s="10" t="s">
        <v>19</v>
      </c>
      <c r="F215" s="30">
        <f>VLOOKUP(E215,Data!$I$21:$J$30,2)</f>
        <v>2</v>
      </c>
      <c r="G215" s="23">
        <v>20</v>
      </c>
      <c r="H215" s="23"/>
      <c r="I215" s="30"/>
      <c r="J215" s="42">
        <f>Workouts[[#This Row],[Body za Umiestnenie]]+Workouts[[#This Row],[Body Účasť]]</f>
        <v>2</v>
      </c>
      <c r="K215" s="10"/>
    </row>
    <row r="216" spans="2:11" ht="18" x14ac:dyDescent="0.25">
      <c r="B216" s="40">
        <v>45759</v>
      </c>
      <c r="C216" s="29" t="s">
        <v>55</v>
      </c>
      <c r="D216" s="27" t="s">
        <v>70</v>
      </c>
      <c r="E216" s="10" t="s">
        <v>19</v>
      </c>
      <c r="F216" s="30">
        <f>VLOOKUP(E216,Data!$I$21:$J$30,2)</f>
        <v>2</v>
      </c>
      <c r="G216" s="23">
        <v>25</v>
      </c>
      <c r="H216" s="23"/>
      <c r="I216" s="30"/>
      <c r="J216" s="42">
        <f>Workouts[[#This Row],[Body za Umiestnenie]]+Workouts[[#This Row],[Body Účasť]]</f>
        <v>2</v>
      </c>
      <c r="K216" s="10"/>
    </row>
    <row r="217" spans="2:11" ht="18" x14ac:dyDescent="0.25">
      <c r="B217" s="40">
        <v>45773</v>
      </c>
      <c r="C217" s="29" t="s">
        <v>58</v>
      </c>
      <c r="D217" s="27" t="s">
        <v>46</v>
      </c>
      <c r="E217" s="10" t="s">
        <v>17</v>
      </c>
      <c r="F217" s="30">
        <f>VLOOKUP(E217,Data!$I$21:$J$30,2)</f>
        <v>4</v>
      </c>
      <c r="G217" s="23">
        <v>1</v>
      </c>
      <c r="H217" s="23"/>
      <c r="I217" s="30">
        <v>16</v>
      </c>
      <c r="J217" s="42">
        <f>Workouts[[#This Row],[Body za Umiestnenie]]+Workouts[[#This Row],[Body Účasť]]</f>
        <v>20</v>
      </c>
      <c r="K217" s="10"/>
    </row>
    <row r="218" spans="2:11" ht="18" x14ac:dyDescent="0.25">
      <c r="B218" s="40">
        <v>45773</v>
      </c>
      <c r="C218" s="29" t="s">
        <v>58</v>
      </c>
      <c r="D218" s="27" t="s">
        <v>45</v>
      </c>
      <c r="E218" s="10" t="s">
        <v>17</v>
      </c>
      <c r="F218" s="30">
        <f>VLOOKUP(E218,Data!$I$21:$J$30,2)</f>
        <v>4</v>
      </c>
      <c r="G218" s="23">
        <v>1</v>
      </c>
      <c r="H218" s="23"/>
      <c r="I218" s="30">
        <v>16</v>
      </c>
      <c r="J218" s="42">
        <f>Workouts[[#This Row],[Body za Umiestnenie]]+Workouts[[#This Row],[Body Účasť]]</f>
        <v>20</v>
      </c>
      <c r="K218" s="10"/>
    </row>
    <row r="219" spans="2:11" ht="18" x14ac:dyDescent="0.25">
      <c r="B219" s="40">
        <v>45777</v>
      </c>
      <c r="C219" s="29" t="s">
        <v>54</v>
      </c>
      <c r="D219" s="27" t="s">
        <v>5</v>
      </c>
      <c r="E219" s="10" t="s">
        <v>17</v>
      </c>
      <c r="F219" s="30">
        <f>VLOOKUP(E219,Data!$I$21:$J$30,2)</f>
        <v>4</v>
      </c>
      <c r="G219" s="23">
        <v>6</v>
      </c>
      <c r="H219" s="23"/>
      <c r="I219" s="30">
        <v>2</v>
      </c>
      <c r="J219" s="42">
        <f>Workouts[[#This Row],[Body za Umiestnenie]]+Workouts[[#This Row],[Body Účasť]]</f>
        <v>6</v>
      </c>
      <c r="K219" s="10"/>
    </row>
    <row r="220" spans="2:11" ht="18" x14ac:dyDescent="0.25">
      <c r="B220" s="40">
        <v>45774</v>
      </c>
      <c r="C220" s="29" t="s">
        <v>58</v>
      </c>
      <c r="D220" s="27" t="s">
        <v>46</v>
      </c>
      <c r="E220" s="10" t="s">
        <v>18</v>
      </c>
      <c r="F220" s="30">
        <f>VLOOKUP(E220,Data!$I$21:$J$30,2)</f>
        <v>2</v>
      </c>
      <c r="G220" s="23">
        <v>1</v>
      </c>
      <c r="H220" s="23">
        <v>7</v>
      </c>
      <c r="I220" s="30">
        <f t="shared" ref="I220" si="15">H220-G220-1</f>
        <v>5</v>
      </c>
      <c r="J220" s="42">
        <f>Workouts[[#This Row],[Body za Umiestnenie]]+Workouts[[#This Row],[Body Účasť]]</f>
        <v>7</v>
      </c>
      <c r="K220" s="10"/>
    </row>
    <row r="221" spans="2:11" ht="18" x14ac:dyDescent="0.25">
      <c r="B221" s="40">
        <v>45774</v>
      </c>
      <c r="C221" s="29" t="s">
        <v>58</v>
      </c>
      <c r="D221" s="27" t="s">
        <v>87</v>
      </c>
      <c r="E221" s="10" t="s">
        <v>18</v>
      </c>
      <c r="F221" s="30">
        <f>VLOOKUP(E221,Data!$I$21:$J$30,2)</f>
        <v>2</v>
      </c>
      <c r="G221" s="23">
        <v>2</v>
      </c>
      <c r="H221" s="23">
        <v>7</v>
      </c>
      <c r="I221" s="30">
        <f t="shared" ref="I221:I227" si="16">H221-G221-1</f>
        <v>4</v>
      </c>
      <c r="J221" s="42">
        <f>Workouts[[#This Row],[Body za Umiestnenie]]+Workouts[[#This Row],[Body Účasť]]</f>
        <v>6</v>
      </c>
      <c r="K221" s="10"/>
    </row>
    <row r="222" spans="2:11" ht="18" x14ac:dyDescent="0.25">
      <c r="B222" s="40">
        <v>45774</v>
      </c>
      <c r="C222" s="29" t="s">
        <v>58</v>
      </c>
      <c r="D222" s="27" t="s">
        <v>101</v>
      </c>
      <c r="E222" s="10" t="s">
        <v>18</v>
      </c>
      <c r="F222" s="30">
        <f>VLOOKUP(E222,Data!$I$21:$J$30,2)</f>
        <v>2</v>
      </c>
      <c r="G222" s="23">
        <v>3</v>
      </c>
      <c r="H222" s="23">
        <v>7</v>
      </c>
      <c r="I222" s="30">
        <f t="shared" si="16"/>
        <v>3</v>
      </c>
      <c r="J222" s="42">
        <f>Workouts[[#This Row],[Body za Umiestnenie]]+Workouts[[#This Row],[Body Účasť]]</f>
        <v>5</v>
      </c>
      <c r="K222" s="10"/>
    </row>
    <row r="223" spans="2:11" ht="18" x14ac:dyDescent="0.25">
      <c r="B223" s="40">
        <v>45774</v>
      </c>
      <c r="C223" s="29" t="s">
        <v>58</v>
      </c>
      <c r="D223" s="27" t="s">
        <v>83</v>
      </c>
      <c r="E223" s="10" t="s">
        <v>18</v>
      </c>
      <c r="F223" s="30">
        <f>VLOOKUP(E223,Data!$I$21:$J$30,2)</f>
        <v>2</v>
      </c>
      <c r="G223" s="23">
        <v>4</v>
      </c>
      <c r="H223" s="23">
        <v>7</v>
      </c>
      <c r="I223" s="30">
        <f t="shared" si="16"/>
        <v>2</v>
      </c>
      <c r="J223" s="42">
        <f>Workouts[[#This Row],[Body za Umiestnenie]]+Workouts[[#This Row],[Body Účasť]]</f>
        <v>4</v>
      </c>
      <c r="K223" s="10"/>
    </row>
    <row r="224" spans="2:11" ht="18" x14ac:dyDescent="0.25">
      <c r="B224" s="40">
        <v>45774</v>
      </c>
      <c r="C224" s="29" t="s">
        <v>58</v>
      </c>
      <c r="D224" s="27" t="s">
        <v>81</v>
      </c>
      <c r="E224" s="10" t="s">
        <v>18</v>
      </c>
      <c r="F224" s="30">
        <f>VLOOKUP(E224,Data!$I$21:$J$30,2)</f>
        <v>2</v>
      </c>
      <c r="G224" s="23">
        <v>5</v>
      </c>
      <c r="H224" s="23">
        <v>7</v>
      </c>
      <c r="I224" s="30">
        <f t="shared" si="16"/>
        <v>1</v>
      </c>
      <c r="J224" s="42">
        <f>Workouts[[#This Row],[Body za Umiestnenie]]+Workouts[[#This Row],[Body Účasť]]</f>
        <v>3</v>
      </c>
      <c r="K224" s="10"/>
    </row>
    <row r="225" spans="2:11" ht="18" x14ac:dyDescent="0.25">
      <c r="B225" s="40">
        <v>45774</v>
      </c>
      <c r="C225" s="29" t="s">
        <v>58</v>
      </c>
      <c r="D225" s="27" t="s">
        <v>82</v>
      </c>
      <c r="E225" s="10" t="s">
        <v>18</v>
      </c>
      <c r="F225" s="30">
        <f>VLOOKUP(E225,Data!$I$21:$J$30,2)</f>
        <v>2</v>
      </c>
      <c r="G225" s="23">
        <v>6</v>
      </c>
      <c r="H225" s="23">
        <v>7</v>
      </c>
      <c r="I225" s="30"/>
      <c r="J225" s="42">
        <f>Workouts[[#This Row],[Body za Umiestnenie]]+Workouts[[#This Row],[Body Účasť]]</f>
        <v>2</v>
      </c>
      <c r="K225" s="10"/>
    </row>
    <row r="226" spans="2:11" ht="18" x14ac:dyDescent="0.25">
      <c r="B226" s="40">
        <v>45774</v>
      </c>
      <c r="C226" s="29" t="s">
        <v>58</v>
      </c>
      <c r="D226" s="27" t="s">
        <v>84</v>
      </c>
      <c r="E226" s="10" t="s">
        <v>18</v>
      </c>
      <c r="F226" s="30">
        <f>VLOOKUP(E226,Data!$I$21:$J$30,2)</f>
        <v>2</v>
      </c>
      <c r="G226" s="23">
        <v>7</v>
      </c>
      <c r="H226" s="23">
        <v>7</v>
      </c>
      <c r="I226" s="30"/>
      <c r="J226" s="42">
        <f>Workouts[[#This Row],[Body za Umiestnenie]]+Workouts[[#This Row],[Body Účasť]]</f>
        <v>2</v>
      </c>
      <c r="K226" s="10"/>
    </row>
    <row r="227" spans="2:11" ht="18" x14ac:dyDescent="0.25">
      <c r="B227" s="40">
        <v>45774</v>
      </c>
      <c r="C227" s="29" t="s">
        <v>58</v>
      </c>
      <c r="D227" s="27" t="s">
        <v>39</v>
      </c>
      <c r="E227" s="10" t="s">
        <v>18</v>
      </c>
      <c r="F227" s="30">
        <f>VLOOKUP(E227,Data!$I$21:$J$30,2)</f>
        <v>2</v>
      </c>
      <c r="G227" s="23">
        <v>1</v>
      </c>
      <c r="H227" s="23">
        <v>4</v>
      </c>
      <c r="I227" s="30">
        <f t="shared" si="16"/>
        <v>2</v>
      </c>
      <c r="J227" s="42">
        <f>Workouts[[#This Row],[Body za Umiestnenie]]+Workouts[[#This Row],[Body Účasť]]</f>
        <v>4</v>
      </c>
      <c r="K227" s="10"/>
    </row>
    <row r="228" spans="2:11" ht="18" x14ac:dyDescent="0.25">
      <c r="B228" s="40">
        <v>45774</v>
      </c>
      <c r="C228" s="29" t="s">
        <v>58</v>
      </c>
      <c r="D228" s="27" t="s">
        <v>72</v>
      </c>
      <c r="E228" s="10" t="s">
        <v>18</v>
      </c>
      <c r="F228" s="30">
        <f>VLOOKUP(E228,Data!$I$21:$J$30,2)</f>
        <v>2</v>
      </c>
      <c r="G228" s="23">
        <v>2</v>
      </c>
      <c r="H228" s="23">
        <v>4</v>
      </c>
      <c r="I228" s="30">
        <f t="shared" ref="I228" si="17">H228-G228-1</f>
        <v>1</v>
      </c>
      <c r="J228" s="42">
        <f>Workouts[[#This Row],[Body za Umiestnenie]]+Workouts[[#This Row],[Body Účasť]]</f>
        <v>3</v>
      </c>
      <c r="K228" s="10"/>
    </row>
    <row r="229" spans="2:11" ht="18" x14ac:dyDescent="0.25">
      <c r="B229" s="40">
        <v>45774</v>
      </c>
      <c r="C229" s="29" t="s">
        <v>58</v>
      </c>
      <c r="D229" s="27" t="s">
        <v>89</v>
      </c>
      <c r="E229" s="10" t="s">
        <v>18</v>
      </c>
      <c r="F229" s="30">
        <f>VLOOKUP(E229,Data!$I$21:$J$30,2)</f>
        <v>2</v>
      </c>
      <c r="G229" s="23">
        <v>3</v>
      </c>
      <c r="H229" s="23">
        <v>4</v>
      </c>
      <c r="I229" s="30"/>
      <c r="J229" s="42">
        <f>Workouts[[#This Row],[Body za Umiestnenie]]+Workouts[[#This Row],[Body Účasť]]</f>
        <v>2</v>
      </c>
      <c r="K229" s="10"/>
    </row>
    <row r="230" spans="2:11" ht="18" x14ac:dyDescent="0.25">
      <c r="B230" s="40">
        <v>45774</v>
      </c>
      <c r="C230" s="29" t="s">
        <v>58</v>
      </c>
      <c r="D230" s="27" t="s">
        <v>91</v>
      </c>
      <c r="E230" s="10" t="s">
        <v>18</v>
      </c>
      <c r="F230" s="30">
        <f>VLOOKUP(E230,Data!$I$21:$J$30,2)</f>
        <v>2</v>
      </c>
      <c r="G230" s="23">
        <v>4</v>
      </c>
      <c r="H230" s="23">
        <v>4</v>
      </c>
      <c r="I230" s="30"/>
      <c r="J230" s="42">
        <f>Workouts[[#This Row],[Body za Umiestnenie]]+Workouts[[#This Row],[Body Účasť]]</f>
        <v>2</v>
      </c>
      <c r="K230" s="10"/>
    </row>
    <row r="231" spans="2:11" ht="18" x14ac:dyDescent="0.25">
      <c r="B231" s="40">
        <v>45774</v>
      </c>
      <c r="C231" s="29" t="s">
        <v>58</v>
      </c>
      <c r="D231" s="27" t="s">
        <v>45</v>
      </c>
      <c r="E231" s="10" t="s">
        <v>18</v>
      </c>
      <c r="F231" s="30">
        <f>VLOOKUP(E231,Data!$I$21:$J$30,2)</f>
        <v>2</v>
      </c>
      <c r="G231" s="23">
        <v>1</v>
      </c>
      <c r="H231" s="23">
        <v>4</v>
      </c>
      <c r="I231" s="30">
        <f t="shared" ref="I231:I235" si="18">H231-G231-1</f>
        <v>2</v>
      </c>
      <c r="J231" s="42">
        <f>Workouts[[#This Row],[Body za Umiestnenie]]+Workouts[[#This Row],[Body Účasť]]</f>
        <v>4</v>
      </c>
      <c r="K231" s="10"/>
    </row>
    <row r="232" spans="2:11" ht="18" x14ac:dyDescent="0.25">
      <c r="B232" s="40">
        <v>45774</v>
      </c>
      <c r="C232" s="29" t="s">
        <v>58</v>
      </c>
      <c r="D232" s="27" t="s">
        <v>74</v>
      </c>
      <c r="E232" s="10" t="s">
        <v>18</v>
      </c>
      <c r="F232" s="30">
        <f>VLOOKUP(E232,Data!$I$21:$J$30,2)</f>
        <v>2</v>
      </c>
      <c r="G232" s="23">
        <v>2</v>
      </c>
      <c r="H232" s="23">
        <v>4</v>
      </c>
      <c r="I232" s="30">
        <f t="shared" si="18"/>
        <v>1</v>
      </c>
      <c r="J232" s="42">
        <f>Workouts[[#This Row],[Body za Umiestnenie]]+Workouts[[#This Row],[Body Účasť]]</f>
        <v>3</v>
      </c>
      <c r="K232" s="10"/>
    </row>
    <row r="233" spans="2:11" ht="18" x14ac:dyDescent="0.25">
      <c r="B233" s="40">
        <v>45774</v>
      </c>
      <c r="C233" s="29" t="s">
        <v>58</v>
      </c>
      <c r="D233" s="27" t="s">
        <v>102</v>
      </c>
      <c r="E233" s="10" t="s">
        <v>18</v>
      </c>
      <c r="F233" s="30">
        <f>VLOOKUP(E233,Data!$I$21:$J$30,2)</f>
        <v>2</v>
      </c>
      <c r="G233" s="23">
        <v>3</v>
      </c>
      <c r="H233" s="23">
        <v>4</v>
      </c>
      <c r="I233" s="30"/>
      <c r="J233" s="42">
        <f>Workouts[[#This Row],[Body za Umiestnenie]]+Workouts[[#This Row],[Body Účasť]]</f>
        <v>2</v>
      </c>
      <c r="K233" s="10"/>
    </row>
    <row r="234" spans="2:11" ht="18" x14ac:dyDescent="0.25">
      <c r="B234" s="40">
        <v>45774</v>
      </c>
      <c r="C234" s="29" t="s">
        <v>58</v>
      </c>
      <c r="D234" s="27" t="s">
        <v>78</v>
      </c>
      <c r="E234" s="10" t="s">
        <v>18</v>
      </c>
      <c r="F234" s="30">
        <f>VLOOKUP(E234,Data!$I$21:$J$30,2)</f>
        <v>2</v>
      </c>
      <c r="G234" s="23">
        <v>4</v>
      </c>
      <c r="H234" s="23">
        <v>4</v>
      </c>
      <c r="I234" s="30"/>
      <c r="J234" s="42">
        <f>Workouts[[#This Row],[Body za Umiestnenie]]+Workouts[[#This Row],[Body Účasť]]</f>
        <v>2</v>
      </c>
      <c r="K234" s="10"/>
    </row>
    <row r="235" spans="2:11" ht="18" x14ac:dyDescent="0.25">
      <c r="B235" s="40">
        <v>45774</v>
      </c>
      <c r="C235" s="29" t="s">
        <v>58</v>
      </c>
      <c r="D235" s="27" t="s">
        <v>48</v>
      </c>
      <c r="E235" s="10" t="s">
        <v>18</v>
      </c>
      <c r="F235" s="30">
        <f>VLOOKUP(E235,Data!$I$21:$J$30,2)</f>
        <v>2</v>
      </c>
      <c r="G235" s="23">
        <v>1</v>
      </c>
      <c r="H235" s="23">
        <v>3</v>
      </c>
      <c r="I235" s="30">
        <f t="shared" si="18"/>
        <v>1</v>
      </c>
      <c r="J235" s="42">
        <f>Workouts[[#This Row],[Body za Umiestnenie]]+Workouts[[#This Row],[Body Účasť]]</f>
        <v>3</v>
      </c>
      <c r="K235" s="10"/>
    </row>
    <row r="236" spans="2:11" ht="18" x14ac:dyDescent="0.25">
      <c r="B236" s="40">
        <v>45774</v>
      </c>
      <c r="C236" s="29" t="s">
        <v>58</v>
      </c>
      <c r="D236" s="27" t="s">
        <v>73</v>
      </c>
      <c r="E236" s="10" t="s">
        <v>18</v>
      </c>
      <c r="F236" s="30">
        <f>VLOOKUP(E236,Data!$I$21:$J$30,2)</f>
        <v>2</v>
      </c>
      <c r="G236" s="23">
        <v>2</v>
      </c>
      <c r="H236" s="23">
        <v>3</v>
      </c>
      <c r="I236" s="30"/>
      <c r="J236" s="42">
        <f>Workouts[[#This Row],[Body za Umiestnenie]]+Workouts[[#This Row],[Body Účasť]]</f>
        <v>2</v>
      </c>
      <c r="K236" s="10"/>
    </row>
    <row r="237" spans="2:11" ht="18" x14ac:dyDescent="0.25">
      <c r="B237" s="40">
        <v>45774</v>
      </c>
      <c r="C237" s="29" t="s">
        <v>58</v>
      </c>
      <c r="D237" s="27" t="s">
        <v>75</v>
      </c>
      <c r="E237" s="10" t="s">
        <v>18</v>
      </c>
      <c r="F237" s="30">
        <f>VLOOKUP(E237,Data!$I$21:$J$30,2)</f>
        <v>2</v>
      </c>
      <c r="G237" s="23">
        <v>3</v>
      </c>
      <c r="H237" s="23">
        <v>3</v>
      </c>
      <c r="I237" s="30"/>
      <c r="J237" s="42">
        <f>Workouts[[#This Row],[Body za Umiestnenie]]+Workouts[[#This Row],[Body Účasť]]</f>
        <v>2</v>
      </c>
      <c r="K237" s="10"/>
    </row>
    <row r="238" spans="2:11" ht="18" x14ac:dyDescent="0.25">
      <c r="B238" s="40">
        <v>45774</v>
      </c>
      <c r="C238" s="29" t="s">
        <v>58</v>
      </c>
      <c r="D238" s="27" t="s">
        <v>70</v>
      </c>
      <c r="E238" s="10" t="s">
        <v>18</v>
      </c>
      <c r="F238" s="30">
        <f>VLOOKUP(E238,Data!$I$21:$J$30,2)</f>
        <v>2</v>
      </c>
      <c r="G238" s="23">
        <v>1</v>
      </c>
      <c r="H238" s="23">
        <v>2</v>
      </c>
      <c r="I238" s="30"/>
      <c r="J238" s="42">
        <f>Workouts[[#This Row],[Body za Umiestnenie]]+Workouts[[#This Row],[Body Účasť]]</f>
        <v>2</v>
      </c>
      <c r="K238" s="10"/>
    </row>
    <row r="239" spans="2:11" ht="18" x14ac:dyDescent="0.25">
      <c r="B239" s="40">
        <v>45774</v>
      </c>
      <c r="C239" s="29" t="s">
        <v>58</v>
      </c>
      <c r="D239" s="27" t="s">
        <v>42</v>
      </c>
      <c r="E239" s="10" t="s">
        <v>18</v>
      </c>
      <c r="F239" s="30">
        <f>VLOOKUP(E239,Data!$I$21:$J$30,2)</f>
        <v>2</v>
      </c>
      <c r="G239" s="23">
        <v>2</v>
      </c>
      <c r="H239" s="23">
        <v>2</v>
      </c>
      <c r="I239" s="30"/>
      <c r="J239" s="42">
        <f>Workouts[[#This Row],[Body za Umiestnenie]]+Workouts[[#This Row],[Body Účasť]]</f>
        <v>2</v>
      </c>
      <c r="K239" s="10"/>
    </row>
    <row r="240" spans="2:11" ht="18" x14ac:dyDescent="0.25">
      <c r="B240" s="40">
        <v>45774</v>
      </c>
      <c r="C240" s="29" t="s">
        <v>58</v>
      </c>
      <c r="D240" s="27" t="s">
        <v>47</v>
      </c>
      <c r="E240" s="10" t="s">
        <v>18</v>
      </c>
      <c r="F240" s="30">
        <f>VLOOKUP(E240,Data!$I$21:$J$30,2)</f>
        <v>2</v>
      </c>
      <c r="G240" s="23">
        <v>1</v>
      </c>
      <c r="H240" s="23">
        <v>2</v>
      </c>
      <c r="I240" s="30"/>
      <c r="J240" s="42">
        <f>Workouts[[#This Row],[Body za Umiestnenie]]+Workouts[[#This Row],[Body Účasť]]</f>
        <v>2</v>
      </c>
      <c r="K240" s="10"/>
    </row>
    <row r="241" spans="2:11" ht="18" x14ac:dyDescent="0.25">
      <c r="B241" s="40">
        <v>45774</v>
      </c>
      <c r="C241" s="29" t="s">
        <v>58</v>
      </c>
      <c r="D241" s="27" t="s">
        <v>80</v>
      </c>
      <c r="E241" s="10" t="s">
        <v>18</v>
      </c>
      <c r="F241" s="30">
        <f>VLOOKUP(E241,Data!$I$21:$J$30,2)</f>
        <v>2</v>
      </c>
      <c r="G241" s="23">
        <v>2</v>
      </c>
      <c r="H241" s="23">
        <v>2</v>
      </c>
      <c r="I241" s="30"/>
      <c r="J241" s="42">
        <f>Workouts[[#This Row],[Body za Umiestnenie]]+Workouts[[#This Row],[Body Účasť]]</f>
        <v>2</v>
      </c>
      <c r="K241" s="10"/>
    </row>
    <row r="242" spans="2:11" ht="18" x14ac:dyDescent="0.25">
      <c r="B242" s="40">
        <v>45774</v>
      </c>
      <c r="C242" s="29" t="s">
        <v>58</v>
      </c>
      <c r="D242" s="27" t="s">
        <v>59</v>
      </c>
      <c r="E242" s="10" t="s">
        <v>18</v>
      </c>
      <c r="F242" s="30">
        <f>VLOOKUP(E242,Data!$I$21:$J$30,2)</f>
        <v>2</v>
      </c>
      <c r="G242" s="23">
        <v>1</v>
      </c>
      <c r="H242" s="23">
        <v>3</v>
      </c>
      <c r="I242" s="30">
        <f t="shared" ref="I242" si="19">H242-G242-1</f>
        <v>1</v>
      </c>
      <c r="J242" s="42">
        <f>Workouts[[#This Row],[Body za Umiestnenie]]+Workouts[[#This Row],[Body Účasť]]</f>
        <v>3</v>
      </c>
      <c r="K242" s="10"/>
    </row>
    <row r="243" spans="2:11" ht="18" x14ac:dyDescent="0.25">
      <c r="B243" s="40">
        <v>45774</v>
      </c>
      <c r="C243" s="29" t="s">
        <v>58</v>
      </c>
      <c r="D243" s="27" t="s">
        <v>71</v>
      </c>
      <c r="E243" s="10" t="s">
        <v>18</v>
      </c>
      <c r="F243" s="30">
        <f>VLOOKUP(E243,Data!$I$21:$J$30,2)</f>
        <v>2</v>
      </c>
      <c r="G243" s="23">
        <v>2</v>
      </c>
      <c r="H243" s="23">
        <v>3</v>
      </c>
      <c r="I243" s="30"/>
      <c r="J243" s="42">
        <f>Workouts[[#This Row],[Body za Umiestnenie]]+Workouts[[#This Row],[Body Účasť]]</f>
        <v>2</v>
      </c>
      <c r="K243" s="10"/>
    </row>
    <row r="244" spans="2:11" ht="18" x14ac:dyDescent="0.25">
      <c r="B244" s="40">
        <v>45774</v>
      </c>
      <c r="C244" s="29" t="s">
        <v>58</v>
      </c>
      <c r="D244" s="27" t="s">
        <v>79</v>
      </c>
      <c r="E244" s="10" t="s">
        <v>18</v>
      </c>
      <c r="F244" s="30">
        <f>VLOOKUP(E244,Data!$I$21:$J$30,2)</f>
        <v>2</v>
      </c>
      <c r="G244" s="23">
        <v>3</v>
      </c>
      <c r="H244" s="23">
        <v>3</v>
      </c>
      <c r="I244" s="30"/>
      <c r="J244" s="42">
        <f>Workouts[[#This Row],[Body za Umiestnenie]]+Workouts[[#This Row],[Body Účasť]]</f>
        <v>2</v>
      </c>
      <c r="K244" s="10"/>
    </row>
    <row r="245" spans="2:11" ht="18" x14ac:dyDescent="0.25">
      <c r="B245" s="40">
        <v>45781</v>
      </c>
      <c r="C245" s="29" t="s">
        <v>58</v>
      </c>
      <c r="D245" s="27" t="s">
        <v>39</v>
      </c>
      <c r="E245" s="10" t="s">
        <v>17</v>
      </c>
      <c r="F245" s="30">
        <f>VLOOKUP(E245,Data!$I$21:$J$30,2)</f>
        <v>4</v>
      </c>
      <c r="G245" s="23">
        <v>4</v>
      </c>
      <c r="H245" s="23"/>
      <c r="I245" s="30">
        <v>2</v>
      </c>
      <c r="J245" s="42">
        <f>Workouts[[#This Row],[Body za Umiestnenie]]+Workouts[[#This Row],[Body Účasť]]</f>
        <v>6</v>
      </c>
      <c r="K245" s="10"/>
    </row>
    <row r="246" spans="2:11" ht="18" x14ac:dyDescent="0.25">
      <c r="B246" s="40">
        <v>45793</v>
      </c>
      <c r="C246" s="29" t="s">
        <v>58</v>
      </c>
      <c r="D246" s="27" t="s">
        <v>5</v>
      </c>
      <c r="E246" s="10" t="s">
        <v>17</v>
      </c>
      <c r="F246" s="30">
        <f>VLOOKUP(E246,Data!$I$21:$J$30,2)</f>
        <v>4</v>
      </c>
      <c r="G246" s="23">
        <v>2</v>
      </c>
      <c r="H246" s="23"/>
      <c r="I246" s="30">
        <v>10</v>
      </c>
      <c r="J246" s="42">
        <f>Workouts[[#This Row],[Body za Umiestnenie]]+Workouts[[#This Row],[Body Účasť]]</f>
        <v>14</v>
      </c>
      <c r="K246" s="10"/>
    </row>
    <row r="247" spans="2:11" ht="18" x14ac:dyDescent="0.25">
      <c r="B247" s="40">
        <v>45794</v>
      </c>
      <c r="C247" s="29" t="s">
        <v>58</v>
      </c>
      <c r="D247" s="27" t="s">
        <v>39</v>
      </c>
      <c r="E247" s="10" t="s">
        <v>17</v>
      </c>
      <c r="F247" s="30">
        <f>VLOOKUP(E247,Data!$I$21:$J$30,2)</f>
        <v>4</v>
      </c>
      <c r="G247" s="23">
        <v>2</v>
      </c>
      <c r="H247" s="23"/>
      <c r="I247" s="30">
        <v>10</v>
      </c>
      <c r="J247" s="42">
        <f>Workouts[[#This Row],[Body za Umiestnenie]]+Workouts[[#This Row],[Body Účasť]]</f>
        <v>14</v>
      </c>
      <c r="K247" s="10"/>
    </row>
    <row r="248" spans="2:11" ht="18" x14ac:dyDescent="0.25">
      <c r="B248" s="40">
        <v>45801</v>
      </c>
      <c r="C248" s="29" t="s">
        <v>69</v>
      </c>
      <c r="D248" s="27" t="s">
        <v>5</v>
      </c>
      <c r="E248" s="10" t="s">
        <v>19</v>
      </c>
      <c r="F248" s="30">
        <f>VLOOKUP(E248,Data!$I$21:$J$30,2)</f>
        <v>2</v>
      </c>
      <c r="G248" s="23"/>
      <c r="H248" s="23"/>
      <c r="I248" s="30"/>
      <c r="J248" s="42">
        <f>Workouts[[#This Row],[Body za Umiestnenie]]+Workouts[[#This Row],[Body Účasť]]</f>
        <v>2</v>
      </c>
      <c r="K248" s="10"/>
    </row>
    <row r="249" spans="2:11" ht="18" x14ac:dyDescent="0.25">
      <c r="B249" s="40">
        <v>45808</v>
      </c>
      <c r="C249" s="29" t="s">
        <v>55</v>
      </c>
      <c r="D249" s="27" t="s">
        <v>5</v>
      </c>
      <c r="E249" s="10" t="s">
        <v>19</v>
      </c>
      <c r="F249" s="30">
        <f>VLOOKUP(E249,Data!$I$21:$J$30,2)</f>
        <v>2</v>
      </c>
      <c r="G249" s="23">
        <v>32</v>
      </c>
      <c r="H249" s="23"/>
      <c r="I249" s="30"/>
      <c r="J249" s="42">
        <f>Workouts[[#This Row],[Body za Umiestnenie]]+Workouts[[#This Row],[Body Účasť]]</f>
        <v>2</v>
      </c>
      <c r="K249" s="10" t="s">
        <v>56</v>
      </c>
    </row>
    <row r="250" spans="2:11" ht="18" x14ac:dyDescent="0.25">
      <c r="B250" s="40">
        <v>45808</v>
      </c>
      <c r="C250" s="29" t="s">
        <v>55</v>
      </c>
      <c r="D250" s="27" t="s">
        <v>70</v>
      </c>
      <c r="E250" s="10" t="s">
        <v>19</v>
      </c>
      <c r="F250" s="30">
        <f>VLOOKUP(E250,Data!$I$21:$J$30,2)</f>
        <v>2</v>
      </c>
      <c r="G250" s="23">
        <v>25</v>
      </c>
      <c r="H250" s="23"/>
      <c r="I250" s="30"/>
      <c r="J250" s="42">
        <f>Workouts[[#This Row],[Body za Umiestnenie]]+Workouts[[#This Row],[Body Účasť]]</f>
        <v>2</v>
      </c>
      <c r="K250" s="10"/>
    </row>
    <row r="251" spans="2:11" ht="18" x14ac:dyDescent="0.25">
      <c r="B251" s="40">
        <v>45808</v>
      </c>
      <c r="C251" s="29" t="s">
        <v>55</v>
      </c>
      <c r="D251" s="27" t="s">
        <v>50</v>
      </c>
      <c r="E251" s="10" t="s">
        <v>19</v>
      </c>
      <c r="F251" s="30">
        <f>VLOOKUP(E251,Data!$I$21:$J$30,2)</f>
        <v>2</v>
      </c>
      <c r="G251" s="23">
        <v>19</v>
      </c>
      <c r="H251" s="23"/>
      <c r="I251" s="30"/>
      <c r="J251" s="42">
        <f>Workouts[[#This Row],[Body za Umiestnenie]]+Workouts[[#This Row],[Body Účasť]]</f>
        <v>2</v>
      </c>
      <c r="K251" s="10"/>
    </row>
    <row r="252" spans="2:11" ht="18" x14ac:dyDescent="0.25">
      <c r="B252" s="40">
        <v>45815</v>
      </c>
      <c r="C252" s="29" t="s">
        <v>58</v>
      </c>
      <c r="D252" s="27" t="s">
        <v>49</v>
      </c>
      <c r="E252" s="10" t="s">
        <v>17</v>
      </c>
      <c r="F252" s="65">
        <f>VLOOKUP(E252,Data!$I$21:$J$30,2)</f>
        <v>4</v>
      </c>
      <c r="G252" s="23">
        <v>31</v>
      </c>
      <c r="H252" s="23"/>
      <c r="I252" s="65"/>
      <c r="J252" s="66">
        <f>Workouts[[#This Row],[Body za Umiestnenie]]+Workouts[[#This Row],[Body Účasť]]</f>
        <v>4</v>
      </c>
      <c r="K252" s="10"/>
    </row>
    <row r="253" spans="2:11" ht="18" x14ac:dyDescent="0.25">
      <c r="B253" s="40">
        <v>45815</v>
      </c>
      <c r="C253" s="29" t="s">
        <v>58</v>
      </c>
      <c r="D253" s="27" t="s">
        <v>48</v>
      </c>
      <c r="E253" s="10" t="s">
        <v>17</v>
      </c>
      <c r="F253" s="65">
        <f>VLOOKUP(E253,Data!$I$21:$J$30,2)</f>
        <v>4</v>
      </c>
      <c r="G253" s="23">
        <v>32</v>
      </c>
      <c r="H253" s="23"/>
      <c r="I253" s="65"/>
      <c r="J253" s="66">
        <f>Workouts[[#This Row],[Body za Umiestnenie]]+Workouts[[#This Row],[Body Účasť]]</f>
        <v>4</v>
      </c>
      <c r="K253" s="10"/>
    </row>
    <row r="254" spans="2:11" ht="18" x14ac:dyDescent="0.25">
      <c r="B254" s="40">
        <v>45815</v>
      </c>
      <c r="C254" s="29" t="s">
        <v>58</v>
      </c>
      <c r="D254" s="27" t="s">
        <v>47</v>
      </c>
      <c r="E254" s="10" t="s">
        <v>17</v>
      </c>
      <c r="F254" s="65">
        <f>VLOOKUP(E254,Data!$I$21:$J$30,2)</f>
        <v>4</v>
      </c>
      <c r="G254" s="23">
        <v>18</v>
      </c>
      <c r="H254" s="23"/>
      <c r="I254" s="65"/>
      <c r="J254" s="66">
        <f>Workouts[[#This Row],[Body za Umiestnenie]]+Workouts[[#This Row],[Body Účasť]]</f>
        <v>4</v>
      </c>
      <c r="K254" s="10"/>
    </row>
    <row r="255" spans="2:11" ht="18" x14ac:dyDescent="0.25">
      <c r="B255" s="40">
        <v>45815</v>
      </c>
      <c r="C255" s="29" t="s">
        <v>58</v>
      </c>
      <c r="D255" s="27" t="s">
        <v>39</v>
      </c>
      <c r="E255" s="10" t="s">
        <v>17</v>
      </c>
      <c r="F255" s="65">
        <f>VLOOKUP(E255,Data!$I$21:$J$30,2)</f>
        <v>4</v>
      </c>
      <c r="G255" s="23">
        <v>20</v>
      </c>
      <c r="H255" s="23"/>
      <c r="I255" s="65"/>
      <c r="J255" s="66">
        <f>Workouts[[#This Row],[Body za Umiestnenie]]+Workouts[[#This Row],[Body Účasť]]</f>
        <v>4</v>
      </c>
      <c r="K255" s="10"/>
    </row>
    <row r="256" spans="2:11" ht="18" x14ac:dyDescent="0.25">
      <c r="B256" s="40">
        <v>45815</v>
      </c>
      <c r="C256" s="29" t="s">
        <v>58</v>
      </c>
      <c r="D256" s="27" t="s">
        <v>46</v>
      </c>
      <c r="E256" s="10" t="s">
        <v>17</v>
      </c>
      <c r="F256" s="65">
        <f>VLOOKUP(E256,Data!$I$21:$J$30,2)</f>
        <v>4</v>
      </c>
      <c r="G256" s="23">
        <v>7</v>
      </c>
      <c r="H256" s="23"/>
      <c r="I256" s="65">
        <v>2</v>
      </c>
      <c r="J256" s="66">
        <f>Workouts[[#This Row],[Body za Umiestnenie]]+Workouts[[#This Row],[Body Účasť]]</f>
        <v>6</v>
      </c>
      <c r="K256" s="10"/>
    </row>
    <row r="257" spans="2:11" ht="18" x14ac:dyDescent="0.25">
      <c r="B257" s="40">
        <v>45815</v>
      </c>
      <c r="C257" s="29" t="s">
        <v>58</v>
      </c>
      <c r="D257" s="27" t="s">
        <v>45</v>
      </c>
      <c r="E257" s="10" t="s">
        <v>17</v>
      </c>
      <c r="F257" s="65">
        <f>VLOOKUP(E257,Data!$I$21:$J$30,2)</f>
        <v>4</v>
      </c>
      <c r="G257" s="23">
        <v>6</v>
      </c>
      <c r="H257" s="23"/>
      <c r="I257" s="65">
        <v>2</v>
      </c>
      <c r="J257" s="66">
        <f>Workouts[[#This Row],[Body za Umiestnenie]]+Workouts[[#This Row],[Body Účasť]]</f>
        <v>6</v>
      </c>
      <c r="K257" s="10"/>
    </row>
    <row r="258" spans="2:11" ht="18" x14ac:dyDescent="0.25">
      <c r="B258" s="40">
        <v>45815</v>
      </c>
      <c r="C258" s="29" t="s">
        <v>58</v>
      </c>
      <c r="D258" s="27" t="s">
        <v>70</v>
      </c>
      <c r="E258" s="10" t="s">
        <v>17</v>
      </c>
      <c r="F258" s="65">
        <f>VLOOKUP(E258,Data!$I$21:$J$30,2)</f>
        <v>4</v>
      </c>
      <c r="G258" s="23">
        <v>3</v>
      </c>
      <c r="H258" s="23"/>
      <c r="I258" s="65">
        <v>6</v>
      </c>
      <c r="J258" s="66">
        <f>Workouts[[#This Row],[Body za Umiestnenie]]+Workouts[[#This Row],[Body Účasť]]</f>
        <v>10</v>
      </c>
      <c r="K258" s="10"/>
    </row>
    <row r="259" spans="2:11" ht="18" x14ac:dyDescent="0.25">
      <c r="B259" s="40">
        <v>45822</v>
      </c>
      <c r="C259" s="29" t="s">
        <v>16</v>
      </c>
      <c r="D259" s="27" t="s">
        <v>70</v>
      </c>
      <c r="E259" s="10" t="s">
        <v>16</v>
      </c>
      <c r="F259" s="65">
        <f>VLOOKUP(E259,Data!$I$21:$J$30,2)</f>
        <v>8</v>
      </c>
      <c r="G259" s="23">
        <v>50</v>
      </c>
      <c r="H259" s="23"/>
      <c r="I259" s="65"/>
      <c r="J259" s="66">
        <f>Workouts[[#This Row],[Body za Umiestnenie]]+Workouts[[#This Row],[Body Účasť]]</f>
        <v>8</v>
      </c>
      <c r="K259" s="10"/>
    </row>
    <row r="260" spans="2:11" ht="18" x14ac:dyDescent="0.25">
      <c r="B260" s="40">
        <v>45822</v>
      </c>
      <c r="C260" s="29" t="s">
        <v>16</v>
      </c>
      <c r="D260" s="27" t="s">
        <v>39</v>
      </c>
      <c r="E260" s="10" t="s">
        <v>16</v>
      </c>
      <c r="F260" s="65">
        <f>VLOOKUP(E260,Data!$I$21:$J$30,2)</f>
        <v>8</v>
      </c>
      <c r="G260" s="23">
        <v>7</v>
      </c>
      <c r="H260" s="23"/>
      <c r="I260" s="65">
        <v>6</v>
      </c>
      <c r="J260" s="66">
        <f>Workouts[[#This Row],[Body za Umiestnenie]]+Workouts[[#This Row],[Body Účasť]]</f>
        <v>14</v>
      </c>
      <c r="K260" s="10"/>
    </row>
    <row r="261" spans="2:11" ht="18" x14ac:dyDescent="0.25">
      <c r="B261" s="40">
        <v>45829</v>
      </c>
      <c r="C261" s="29" t="s">
        <v>58</v>
      </c>
      <c r="D261" s="27" t="s">
        <v>72</v>
      </c>
      <c r="E261" s="10" t="s">
        <v>18</v>
      </c>
      <c r="F261" s="65">
        <f>VLOOKUP(E261,Data!$I$21:$J$30,2)</f>
        <v>2</v>
      </c>
      <c r="G261" s="23">
        <v>1</v>
      </c>
      <c r="H261" s="23">
        <v>6</v>
      </c>
      <c r="I261" s="30">
        <f t="shared" ref="I261:I264" si="20">H261-G261-1</f>
        <v>4</v>
      </c>
      <c r="J261" s="66">
        <f>Workouts[[#This Row],[Body za Umiestnenie]]+Workouts[[#This Row],[Body Účasť]]</f>
        <v>6</v>
      </c>
      <c r="K261" s="10"/>
    </row>
    <row r="262" spans="2:11" ht="18" x14ac:dyDescent="0.25">
      <c r="B262" s="40">
        <v>45829</v>
      </c>
      <c r="C262" s="29" t="s">
        <v>58</v>
      </c>
      <c r="D262" s="27" t="s">
        <v>83</v>
      </c>
      <c r="E262" s="10" t="s">
        <v>18</v>
      </c>
      <c r="F262" s="65">
        <f>VLOOKUP(E262,Data!$I$21:$J$30,2)</f>
        <v>2</v>
      </c>
      <c r="G262" s="23">
        <v>2</v>
      </c>
      <c r="H262" s="23">
        <v>6</v>
      </c>
      <c r="I262" s="30">
        <f t="shared" si="20"/>
        <v>3</v>
      </c>
      <c r="J262" s="66">
        <f>Workouts[[#This Row],[Body za Umiestnenie]]+Workouts[[#This Row],[Body Účasť]]</f>
        <v>5</v>
      </c>
      <c r="K262" s="10"/>
    </row>
    <row r="263" spans="2:11" ht="18" x14ac:dyDescent="0.25">
      <c r="B263" s="40">
        <v>45829</v>
      </c>
      <c r="C263" s="29" t="s">
        <v>58</v>
      </c>
      <c r="D263" s="27" t="s">
        <v>81</v>
      </c>
      <c r="E263" s="10" t="s">
        <v>18</v>
      </c>
      <c r="F263" s="65">
        <f>VLOOKUP(E263,Data!$I$21:$J$30,2)</f>
        <v>2</v>
      </c>
      <c r="G263" s="23">
        <v>3</v>
      </c>
      <c r="H263" s="23">
        <v>6</v>
      </c>
      <c r="I263" s="30">
        <f t="shared" si="20"/>
        <v>2</v>
      </c>
      <c r="J263" s="66">
        <f>Workouts[[#This Row],[Body za Umiestnenie]]+Workouts[[#This Row],[Body Účasť]]</f>
        <v>4</v>
      </c>
      <c r="K263" s="10"/>
    </row>
    <row r="264" spans="2:11" ht="18" x14ac:dyDescent="0.25">
      <c r="B264" s="40">
        <v>45829</v>
      </c>
      <c r="C264" s="29" t="s">
        <v>58</v>
      </c>
      <c r="D264" s="27" t="s">
        <v>84</v>
      </c>
      <c r="E264" s="10" t="s">
        <v>18</v>
      </c>
      <c r="F264" s="65">
        <f>VLOOKUP(E264,Data!$I$21:$J$30,2)</f>
        <v>2</v>
      </c>
      <c r="G264" s="23">
        <v>4</v>
      </c>
      <c r="H264" s="23">
        <v>6</v>
      </c>
      <c r="I264" s="30">
        <f t="shared" si="20"/>
        <v>1</v>
      </c>
      <c r="J264" s="66">
        <f>Workouts[[#This Row],[Body za Umiestnenie]]+Workouts[[#This Row],[Body Účasť]]</f>
        <v>3</v>
      </c>
      <c r="K264" s="10"/>
    </row>
    <row r="265" spans="2:11" ht="18" x14ac:dyDescent="0.25">
      <c r="B265" s="40">
        <v>45829</v>
      </c>
      <c r="C265" s="29" t="s">
        <v>58</v>
      </c>
      <c r="D265" s="27" t="s">
        <v>82</v>
      </c>
      <c r="E265" s="10" t="s">
        <v>18</v>
      </c>
      <c r="F265" s="65">
        <f>VLOOKUP(E265,Data!$I$21:$J$30,2)</f>
        <v>2</v>
      </c>
      <c r="G265" s="23">
        <v>5</v>
      </c>
      <c r="H265" s="23">
        <v>6</v>
      </c>
      <c r="I265" s="65"/>
      <c r="J265" s="66">
        <f>Workouts[[#This Row],[Body za Umiestnenie]]+Workouts[[#This Row],[Body Účasť]]</f>
        <v>2</v>
      </c>
      <c r="K265" s="10"/>
    </row>
    <row r="266" spans="2:11" ht="18" x14ac:dyDescent="0.25">
      <c r="B266" s="40">
        <v>45829</v>
      </c>
      <c r="C266" s="29" t="s">
        <v>58</v>
      </c>
      <c r="D266" s="27" t="s">
        <v>103</v>
      </c>
      <c r="E266" s="10" t="s">
        <v>18</v>
      </c>
      <c r="F266" s="65">
        <f>VLOOKUP(E266,Data!$I$21:$J$30,2)</f>
        <v>2</v>
      </c>
      <c r="G266" s="23">
        <v>6</v>
      </c>
      <c r="H266" s="23">
        <v>6</v>
      </c>
      <c r="I266" s="65"/>
      <c r="J266" s="66">
        <f>Workouts[[#This Row],[Body za Umiestnenie]]+Workouts[[#This Row],[Body Účasť]]</f>
        <v>2</v>
      </c>
      <c r="K266" s="10"/>
    </row>
    <row r="267" spans="2:11" ht="18" x14ac:dyDescent="0.25">
      <c r="B267" s="40">
        <v>45829</v>
      </c>
      <c r="C267" s="29" t="s">
        <v>58</v>
      </c>
      <c r="D267" s="27" t="s">
        <v>73</v>
      </c>
      <c r="E267" s="10" t="s">
        <v>18</v>
      </c>
      <c r="F267" s="65">
        <f>VLOOKUP(E267,Data!$I$21:$J$30,2)</f>
        <v>2</v>
      </c>
      <c r="G267" s="23">
        <v>1</v>
      </c>
      <c r="H267" s="23">
        <v>6</v>
      </c>
      <c r="I267" s="30">
        <f t="shared" ref="I267:I270" si="21">H267-G267-1</f>
        <v>4</v>
      </c>
      <c r="J267" s="66">
        <f>Workouts[[#This Row],[Body za Umiestnenie]]+Workouts[[#This Row],[Body Účasť]]</f>
        <v>6</v>
      </c>
      <c r="K267" s="10"/>
    </row>
    <row r="268" spans="2:11" ht="18" x14ac:dyDescent="0.25">
      <c r="B268" s="40">
        <v>45829</v>
      </c>
      <c r="C268" s="29" t="s">
        <v>58</v>
      </c>
      <c r="D268" s="27" t="s">
        <v>43</v>
      </c>
      <c r="E268" s="10" t="s">
        <v>18</v>
      </c>
      <c r="F268" s="65">
        <f>VLOOKUP(E268,Data!$I$21:$J$30,2)</f>
        <v>2</v>
      </c>
      <c r="G268" s="23">
        <v>2</v>
      </c>
      <c r="H268" s="23">
        <v>6</v>
      </c>
      <c r="I268" s="30">
        <f t="shared" si="21"/>
        <v>3</v>
      </c>
      <c r="J268" s="66">
        <f>Workouts[[#This Row],[Body za Umiestnenie]]+Workouts[[#This Row],[Body Účasť]]</f>
        <v>5</v>
      </c>
      <c r="K268" s="10"/>
    </row>
    <row r="269" spans="2:11" ht="18" x14ac:dyDescent="0.25">
      <c r="B269" s="40">
        <v>45829</v>
      </c>
      <c r="C269" s="29" t="s">
        <v>58</v>
      </c>
      <c r="D269" s="27" t="s">
        <v>104</v>
      </c>
      <c r="E269" s="10" t="s">
        <v>18</v>
      </c>
      <c r="F269" s="65">
        <f>VLOOKUP(E269,Data!$I$21:$J$30,2)</f>
        <v>2</v>
      </c>
      <c r="G269" s="23">
        <v>3</v>
      </c>
      <c r="H269" s="23">
        <v>6</v>
      </c>
      <c r="I269" s="30">
        <f t="shared" si="21"/>
        <v>2</v>
      </c>
      <c r="J269" s="66">
        <f>Workouts[[#This Row],[Body za Umiestnenie]]+Workouts[[#This Row],[Body Účasť]]</f>
        <v>4</v>
      </c>
      <c r="K269" s="10"/>
    </row>
    <row r="270" spans="2:11" ht="18" x14ac:dyDescent="0.25">
      <c r="B270" s="40">
        <v>45829</v>
      </c>
      <c r="C270" s="29" t="s">
        <v>58</v>
      </c>
      <c r="D270" s="27" t="s">
        <v>101</v>
      </c>
      <c r="E270" s="10" t="s">
        <v>18</v>
      </c>
      <c r="F270" s="65">
        <f>VLOOKUP(E270,Data!$I$21:$J$30,2)</f>
        <v>2</v>
      </c>
      <c r="G270" s="23">
        <v>4</v>
      </c>
      <c r="H270" s="23">
        <v>6</v>
      </c>
      <c r="I270" s="30">
        <f t="shared" si="21"/>
        <v>1</v>
      </c>
      <c r="J270" s="66">
        <f>Workouts[[#This Row],[Body za Umiestnenie]]+Workouts[[#This Row],[Body Účasť]]</f>
        <v>3</v>
      </c>
      <c r="K270" s="10"/>
    </row>
    <row r="271" spans="2:11" ht="18" x14ac:dyDescent="0.25">
      <c r="B271" s="40">
        <v>45829</v>
      </c>
      <c r="C271" s="29" t="s">
        <v>58</v>
      </c>
      <c r="D271" s="27" t="s">
        <v>105</v>
      </c>
      <c r="E271" s="10" t="s">
        <v>18</v>
      </c>
      <c r="F271" s="65">
        <f>VLOOKUP(E271,Data!$I$21:$J$30,2)</f>
        <v>2</v>
      </c>
      <c r="G271" s="23">
        <v>5</v>
      </c>
      <c r="H271" s="23">
        <v>6</v>
      </c>
      <c r="I271" s="65"/>
      <c r="J271" s="66">
        <f>Workouts[[#This Row],[Body za Umiestnenie]]+Workouts[[#This Row],[Body Účasť]]</f>
        <v>2</v>
      </c>
      <c r="K271" s="10"/>
    </row>
    <row r="272" spans="2:11" ht="18" x14ac:dyDescent="0.25">
      <c r="B272" s="40">
        <v>45829</v>
      </c>
      <c r="C272" s="29" t="s">
        <v>58</v>
      </c>
      <c r="D272" s="27" t="s">
        <v>100</v>
      </c>
      <c r="E272" s="10" t="s">
        <v>18</v>
      </c>
      <c r="F272" s="65">
        <f>VLOOKUP(E272,Data!$I$21:$J$30,2)</f>
        <v>2</v>
      </c>
      <c r="G272" s="23">
        <v>6</v>
      </c>
      <c r="H272" s="23">
        <v>6</v>
      </c>
      <c r="I272" s="65"/>
      <c r="J272" s="66">
        <f>Workouts[[#This Row],[Body za Umiestnenie]]+Workouts[[#This Row],[Body Účasť]]</f>
        <v>2</v>
      </c>
      <c r="K272" s="10"/>
    </row>
    <row r="273" spans="2:11" ht="18" x14ac:dyDescent="0.25">
      <c r="B273" s="40">
        <v>45829</v>
      </c>
      <c r="C273" s="29" t="s">
        <v>58</v>
      </c>
      <c r="D273" s="27" t="s">
        <v>71</v>
      </c>
      <c r="E273" s="10" t="s">
        <v>18</v>
      </c>
      <c r="F273" s="65">
        <f>VLOOKUP(E273,Data!$I$21:$J$30,2)</f>
        <v>2</v>
      </c>
      <c r="G273" s="23">
        <v>1</v>
      </c>
      <c r="H273" s="23">
        <v>4</v>
      </c>
      <c r="I273" s="30">
        <f t="shared" ref="I273:I274" si="22">H273-G273-1</f>
        <v>2</v>
      </c>
      <c r="J273" s="66">
        <f>Workouts[[#This Row],[Body za Umiestnenie]]+Workouts[[#This Row],[Body Účasť]]</f>
        <v>4</v>
      </c>
      <c r="K273" s="10"/>
    </row>
    <row r="274" spans="2:11" ht="18" x14ac:dyDescent="0.25">
      <c r="B274" s="40">
        <v>45829</v>
      </c>
      <c r="C274" s="29" t="s">
        <v>58</v>
      </c>
      <c r="D274" s="27" t="s">
        <v>79</v>
      </c>
      <c r="E274" s="10" t="s">
        <v>18</v>
      </c>
      <c r="F274" s="65">
        <f>VLOOKUP(E274,Data!$I$21:$J$30,2)</f>
        <v>2</v>
      </c>
      <c r="G274" s="23">
        <v>2</v>
      </c>
      <c r="H274" s="23">
        <v>4</v>
      </c>
      <c r="I274" s="30">
        <f t="shared" si="22"/>
        <v>1</v>
      </c>
      <c r="J274" s="66">
        <f>Workouts[[#This Row],[Body za Umiestnenie]]+Workouts[[#This Row],[Body Účasť]]</f>
        <v>3</v>
      </c>
      <c r="K274" s="10"/>
    </row>
    <row r="275" spans="2:11" ht="18" x14ac:dyDescent="0.25">
      <c r="B275" s="40">
        <v>45829</v>
      </c>
      <c r="C275" s="29" t="s">
        <v>58</v>
      </c>
      <c r="D275" s="27" t="s">
        <v>44</v>
      </c>
      <c r="E275" s="10" t="s">
        <v>18</v>
      </c>
      <c r="F275" s="65">
        <f>VLOOKUP(E275,Data!$I$21:$J$30,2)</f>
        <v>2</v>
      </c>
      <c r="G275" s="23">
        <v>3</v>
      </c>
      <c r="H275" s="23">
        <v>4</v>
      </c>
      <c r="I275" s="65"/>
      <c r="J275" s="66">
        <f>Workouts[[#This Row],[Body za Umiestnenie]]+Workouts[[#This Row],[Body Účasť]]</f>
        <v>2</v>
      </c>
      <c r="K275" s="10"/>
    </row>
    <row r="276" spans="2:11" ht="18" x14ac:dyDescent="0.25">
      <c r="B276" s="40">
        <v>45829</v>
      </c>
      <c r="C276" s="29" t="s">
        <v>58</v>
      </c>
      <c r="D276" s="27" t="s">
        <v>80</v>
      </c>
      <c r="E276" s="10" t="s">
        <v>18</v>
      </c>
      <c r="F276" s="65">
        <f>VLOOKUP(E276,Data!$I$21:$J$30,2)</f>
        <v>2</v>
      </c>
      <c r="G276" s="23">
        <v>4</v>
      </c>
      <c r="H276" s="23">
        <v>4</v>
      </c>
      <c r="I276" s="65"/>
      <c r="J276" s="66">
        <f>Workouts[[#This Row],[Body za Umiestnenie]]+Workouts[[#This Row],[Body Účasť]]</f>
        <v>2</v>
      </c>
      <c r="K276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E11:E276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D53:D276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6"/>
  <sheetViews>
    <sheetView showGridLines="0" zoomScale="115" zoomScaleNormal="115" workbookViewId="0"/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61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39</v>
      </c>
      <c r="F6" s="17"/>
      <c r="G6" s="61" t="s">
        <v>10</v>
      </c>
      <c r="H6" s="61"/>
      <c r="I6" s="61"/>
      <c r="J6" s="61"/>
      <c r="K6" s="61"/>
    </row>
    <row r="7" spans="2:11" x14ac:dyDescent="0.2">
      <c r="B7" t="s">
        <v>40</v>
      </c>
      <c r="F7" t="s">
        <v>11</v>
      </c>
      <c r="G7" s="19">
        <v>20</v>
      </c>
      <c r="H7" s="19">
        <v>16</v>
      </c>
      <c r="I7" s="62" t="s">
        <v>12</v>
      </c>
      <c r="J7" s="19">
        <v>6</v>
      </c>
      <c r="K7" s="19">
        <v>5</v>
      </c>
    </row>
    <row r="8" spans="2:11" x14ac:dyDescent="0.2">
      <c r="B8" t="s">
        <v>41</v>
      </c>
      <c r="F8" t="s">
        <v>13</v>
      </c>
      <c r="G8" s="19">
        <v>16</v>
      </c>
      <c r="H8" s="19">
        <v>10</v>
      </c>
      <c r="I8" s="63"/>
      <c r="J8" s="19">
        <v>4</v>
      </c>
      <c r="K8" s="19">
        <v>3</v>
      </c>
    </row>
    <row r="9" spans="2:11" x14ac:dyDescent="0.2">
      <c r="B9" t="s">
        <v>77</v>
      </c>
      <c r="F9" t="s">
        <v>14</v>
      </c>
      <c r="G9" s="19">
        <v>10</v>
      </c>
      <c r="H9" s="19">
        <v>6</v>
      </c>
      <c r="I9" s="63"/>
      <c r="J9" s="19">
        <v>2</v>
      </c>
      <c r="K9" s="19">
        <v>2</v>
      </c>
    </row>
    <row r="10" spans="2:11" x14ac:dyDescent="0.2">
      <c r="B10" t="s">
        <v>42</v>
      </c>
      <c r="F10" t="s">
        <v>36</v>
      </c>
      <c r="G10" s="19">
        <v>6</v>
      </c>
      <c r="H10" s="19">
        <v>2</v>
      </c>
      <c r="I10" s="64"/>
      <c r="J10" s="19">
        <v>1</v>
      </c>
      <c r="K10" s="19">
        <v>1</v>
      </c>
    </row>
    <row r="11" spans="2:11" x14ac:dyDescent="0.2">
      <c r="B11" t="s">
        <v>71</v>
      </c>
      <c r="G11" s="20"/>
      <c r="H11" s="20"/>
      <c r="I11" s="20"/>
      <c r="J11" s="20"/>
      <c r="K11" s="20"/>
    </row>
    <row r="12" spans="2:11" x14ac:dyDescent="0.2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45</v>
      </c>
    </row>
    <row r="18" spans="2:10" x14ac:dyDescent="0.2">
      <c r="B18" t="s">
        <v>46</v>
      </c>
    </row>
    <row r="19" spans="2:10" x14ac:dyDescent="0.2">
      <c r="B19" t="s">
        <v>47</v>
      </c>
      <c r="F19" t="s">
        <v>25</v>
      </c>
    </row>
    <row r="20" spans="2:10" x14ac:dyDescent="0.2">
      <c r="B20" t="s">
        <v>48</v>
      </c>
    </row>
    <row r="21" spans="2:10" x14ac:dyDescent="0.2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">
      <c r="B31" t="s">
        <v>80</v>
      </c>
    </row>
    <row r="32" spans="2:10" x14ac:dyDescent="0.2">
      <c r="B32" t="s">
        <v>81</v>
      </c>
    </row>
    <row r="33" spans="2:11" x14ac:dyDescent="0.2">
      <c r="B33" t="s">
        <v>82</v>
      </c>
      <c r="F33" t="s">
        <v>16</v>
      </c>
      <c r="I33" s="26">
        <v>10</v>
      </c>
    </row>
    <row r="34" spans="2:11" x14ac:dyDescent="0.2">
      <c r="B34" t="s">
        <v>83</v>
      </c>
      <c r="I34" s="26">
        <v>6</v>
      </c>
    </row>
    <row r="35" spans="2:11" x14ac:dyDescent="0.2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">
      <c r="B37" t="s">
        <v>86</v>
      </c>
      <c r="F37">
        <v>1</v>
      </c>
      <c r="G37" s="19">
        <v>20</v>
      </c>
      <c r="H37" s="19">
        <v>16</v>
      </c>
      <c r="I37" s="62">
        <f>I33-I34-1</f>
        <v>3</v>
      </c>
      <c r="J37" s="19">
        <v>6</v>
      </c>
      <c r="K37" s="19">
        <v>5</v>
      </c>
    </row>
    <row r="38" spans="2:11" x14ac:dyDescent="0.2">
      <c r="B38" t="s">
        <v>87</v>
      </c>
      <c r="F38">
        <v>2</v>
      </c>
      <c r="G38" s="19">
        <v>16</v>
      </c>
      <c r="H38" s="19">
        <v>10</v>
      </c>
      <c r="I38" s="63"/>
      <c r="J38" s="19">
        <v>4</v>
      </c>
      <c r="K38" s="19">
        <v>3</v>
      </c>
    </row>
    <row r="39" spans="2:11" x14ac:dyDescent="0.2">
      <c r="B39" t="s">
        <v>88</v>
      </c>
      <c r="F39">
        <v>3</v>
      </c>
      <c r="G39" s="19">
        <v>10</v>
      </c>
      <c r="H39" s="19">
        <v>6</v>
      </c>
      <c r="I39" s="63"/>
      <c r="J39" s="19">
        <v>2</v>
      </c>
      <c r="K39" s="19">
        <v>2</v>
      </c>
    </row>
    <row r="40" spans="2:11" x14ac:dyDescent="0.2">
      <c r="B40" t="s">
        <v>89</v>
      </c>
      <c r="F40">
        <v>4</v>
      </c>
      <c r="G40" s="19">
        <v>6</v>
      </c>
      <c r="H40" s="19">
        <v>2</v>
      </c>
      <c r="I40" s="63"/>
      <c r="J40" s="19">
        <v>1</v>
      </c>
      <c r="K40" s="19">
        <v>1</v>
      </c>
    </row>
    <row r="41" spans="2:11" x14ac:dyDescent="0.2">
      <c r="B41" t="s">
        <v>90</v>
      </c>
      <c r="F41">
        <v>5</v>
      </c>
      <c r="G41" s="19">
        <v>6</v>
      </c>
      <c r="H41" s="19">
        <v>2</v>
      </c>
      <c r="I41" s="63"/>
      <c r="J41" s="19">
        <v>1</v>
      </c>
      <c r="K41" s="19">
        <v>1</v>
      </c>
    </row>
    <row r="42" spans="2:11" x14ac:dyDescent="0.2">
      <c r="B42" t="s">
        <v>91</v>
      </c>
      <c r="F42">
        <v>6</v>
      </c>
      <c r="G42" s="19">
        <v>6</v>
      </c>
      <c r="H42" s="19">
        <v>2</v>
      </c>
      <c r="I42" s="63"/>
      <c r="J42" s="19">
        <v>1</v>
      </c>
      <c r="K42" s="19">
        <v>1</v>
      </c>
    </row>
    <row r="43" spans="2:11" x14ac:dyDescent="0.2">
      <c r="B43" t="s">
        <v>92</v>
      </c>
      <c r="F43">
        <v>7</v>
      </c>
      <c r="G43" s="19">
        <v>6</v>
      </c>
      <c r="H43" s="19">
        <v>2</v>
      </c>
      <c r="I43" s="63"/>
      <c r="J43" s="19">
        <v>1</v>
      </c>
      <c r="K43" s="19">
        <v>1</v>
      </c>
    </row>
    <row r="44" spans="2:11" x14ac:dyDescent="0.2">
      <c r="B44" t="s">
        <v>93</v>
      </c>
      <c r="F44">
        <v>8</v>
      </c>
      <c r="G44" s="19">
        <v>6</v>
      </c>
      <c r="H44" s="19">
        <v>2</v>
      </c>
      <c r="I44" s="63"/>
      <c r="J44" s="19">
        <v>1</v>
      </c>
      <c r="K44" s="19">
        <v>1</v>
      </c>
    </row>
    <row r="45" spans="2:11" x14ac:dyDescent="0.2">
      <c r="B45" t="s">
        <v>94</v>
      </c>
    </row>
    <row r="46" spans="2:11" x14ac:dyDescent="0.2">
      <c r="B46" t="s">
        <v>95</v>
      </c>
    </row>
    <row r="47" spans="2:11" x14ac:dyDescent="0.2">
      <c r="B47" t="s">
        <v>96</v>
      </c>
    </row>
    <row r="48" spans="2:11" x14ac:dyDescent="0.2">
      <c r="B48" t="s">
        <v>97</v>
      </c>
      <c r="G48">
        <f>IF(F33="ESF",2,"Chyba")</f>
        <v>2</v>
      </c>
    </row>
    <row r="49" spans="2:7" x14ac:dyDescent="0.2">
      <c r="B49" t="s">
        <v>98</v>
      </c>
      <c r="F49">
        <v>3</v>
      </c>
    </row>
    <row r="50" spans="2:7" x14ac:dyDescent="0.2">
      <c r="B50" t="s">
        <v>99</v>
      </c>
    </row>
    <row r="51" spans="2:7" x14ac:dyDescent="0.2">
      <c r="B51" t="s">
        <v>100</v>
      </c>
    </row>
    <row r="52" spans="2:7" x14ac:dyDescent="0.2">
      <c r="B52" t="s">
        <v>101</v>
      </c>
    </row>
    <row r="53" spans="2:7" x14ac:dyDescent="0.2">
      <c r="B53" t="s">
        <v>102</v>
      </c>
      <c r="G53">
        <f>VLOOKUP(F49,F35:K44,IF(F33="ESF",2,IF(F33="Regio",3,IF(F33=" Slovenské Juniorské turnaje ",4,"Chyba"))),FALSE)</f>
        <v>10</v>
      </c>
    </row>
    <row r="54" spans="2:7" x14ac:dyDescent="0.2">
      <c r="B54" t="s">
        <v>103</v>
      </c>
    </row>
    <row r="55" spans="2:7" x14ac:dyDescent="0.2">
      <c r="B55" t="s">
        <v>104</v>
      </c>
    </row>
    <row r="56" spans="2:7" x14ac:dyDescent="0.2">
      <c r="B56" t="s">
        <v>105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2025-06-27T21:42:21Z</dcterms:modified>
  <cp:category/>
</cp:coreProperties>
</file>