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5-03\"/>
    </mc:Choice>
  </mc:AlternateContent>
  <xr:revisionPtr revIDLastSave="0" documentId="13_ncr:1_{045ED813-8407-4D9D-BFD8-6141CC89FAB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1" i="1" l="1"/>
  <c r="I210" i="1"/>
  <c r="I209" i="1"/>
  <c r="I206" i="1"/>
  <c r="I205" i="1"/>
  <c r="I204" i="1"/>
  <c r="I201" i="1"/>
  <c r="I200" i="1"/>
  <c r="I199" i="1"/>
  <c r="F213" i="1"/>
  <c r="J213" i="1" s="1"/>
  <c r="F212" i="1"/>
  <c r="J212" i="1" s="1"/>
  <c r="F211" i="1"/>
  <c r="J211" i="1" s="1"/>
  <c r="F210" i="1"/>
  <c r="J210" i="1" s="1"/>
  <c r="F209" i="1"/>
  <c r="J209" i="1" s="1"/>
  <c r="F208" i="1"/>
  <c r="J208" i="1" s="1"/>
  <c r="F207" i="1"/>
  <c r="J207" i="1" s="1"/>
  <c r="F206" i="1"/>
  <c r="J206" i="1" s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J200" i="1" s="1"/>
  <c r="F199" i="1"/>
  <c r="J199" i="1" s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I175" i="1"/>
  <c r="I174" i="1"/>
  <c r="F177" i="1"/>
  <c r="J177" i="1" s="1"/>
  <c r="F176" i="1"/>
  <c r="J176" i="1" s="1"/>
  <c r="F175" i="1"/>
  <c r="J175" i="1" s="1"/>
  <c r="F174" i="1"/>
  <c r="J174" i="1" s="1"/>
  <c r="I165" i="1"/>
  <c r="I166" i="1"/>
  <c r="I167" i="1"/>
  <c r="I168" i="1"/>
  <c r="I169" i="1"/>
  <c r="I170" i="1"/>
  <c r="I171" i="1"/>
  <c r="I164" i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F164" i="1" l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I154" i="1"/>
  <c r="I153" i="1"/>
  <c r="I152" i="1"/>
  <c r="F156" i="1"/>
  <c r="J156" i="1" s="1"/>
  <c r="F155" i="1"/>
  <c r="J155" i="1" s="1"/>
  <c r="F154" i="1"/>
  <c r="J154" i="1" s="1"/>
  <c r="F153" i="1"/>
  <c r="J153" i="1" s="1"/>
  <c r="F152" i="1"/>
  <c r="J152" i="1" s="1"/>
  <c r="I149" i="1"/>
  <c r="I148" i="1"/>
  <c r="F151" i="1"/>
  <c r="J151" i="1" s="1"/>
  <c r="F150" i="1"/>
  <c r="J150" i="1" s="1"/>
  <c r="F149" i="1"/>
  <c r="J149" i="1" s="1"/>
  <c r="F148" i="1"/>
  <c r="J148" i="1" s="1"/>
  <c r="I145" i="1"/>
  <c r="I144" i="1"/>
  <c r="I143" i="1"/>
  <c r="I142" i="1"/>
  <c r="I141" i="1"/>
  <c r="I140" i="1"/>
  <c r="I139" i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I136" i="1"/>
  <c r="I135" i="1"/>
  <c r="I134" i="1"/>
  <c r="I133" i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/>
  <c r="I130" i="1"/>
  <c r="I129" i="1"/>
  <c r="F132" i="1"/>
  <c r="J132" i="1" s="1"/>
  <c r="F131" i="1"/>
  <c r="J131" i="1"/>
  <c r="F130" i="1"/>
  <c r="J130" i="1" s="1"/>
  <c r="F129" i="1"/>
  <c r="F128" i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I114" i="1"/>
  <c r="I113" i="1"/>
  <c r="F116" i="1"/>
  <c r="J116" i="1" s="1"/>
  <c r="F115" i="1"/>
  <c r="J115" i="1" s="1"/>
  <c r="F114" i="1"/>
  <c r="F113" i="1"/>
  <c r="J113" i="1" s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29" i="1" l="1"/>
  <c r="J128" i="1"/>
  <c r="J103" i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<sst xmlns="http://schemas.openxmlformats.org/spreadsheetml/2006/main" count="775" uniqueCount="101">
  <si>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</si>
  <si>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</si>
  <si>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</si>
  <si>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</si>
  <si>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</si>
  <si>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</si>
  <si>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</si>
  <si>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</si>
  <si>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</si>
  <si>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</si>
  <si>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</si>
  <si>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</si>
  <si>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</si>
  <si>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</si>
  <si>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</si>
  <si>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</si>
  <si>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</si>
  <si>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</si>
  <si>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</si>
  <si>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</si>
  <si>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</si>
  <si>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</si>
  <si>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</si>
  <si>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</si>
  <si>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</si>
  <si>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</si>
  <si>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</si>
  <si>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</si>
  <si>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</si>
  <si>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</si>
  <si>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</si>
  <si>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</si>
  <si>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</si>
  <si>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</si>
  <si>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</si>
  <si>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</si>
  <si>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</si>
  <si>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</si>
  <si>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</si>
  <si>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</si>
  <si>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</si>
  <si>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</si>
  <si>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</si>
  <si>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</si>
  <si>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</si>
  <si>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</si>
  <si>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</si>
  <si>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</si>
  <si>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</si>
  <si>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</si>
  <si>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</si>
  <si>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</si>
  <si>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</si>
  <si>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</si>
  <si>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</si>
  <si>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</si>
  <si>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</si>
  <si>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</si>
  <si>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</si>
  <si>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</si>
  <si>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</si>
  <si>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</si>
  <si>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</si>
  <si>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</si>
  <si>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</si>
  <si>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</si>
  <si>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</si>
  <si>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</si>
  <si>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</si>
  <si>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</si>
  <si>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</si>
  <si>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</si>
  <si>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</si>
  <si>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</si>
  <si>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</si>
  <si>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</si>
  <si>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</si>
  <si>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</si>
  <si>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</si>
  <si>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</si>
  <si>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</si>
  <si>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</si>
  <si>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</si>
  <si>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</si>
  <si>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</si>
  <si>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</si>
  <si>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</si>
  <si>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</si>
  <si>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</si>
  <si>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</si>
  <si>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Adelka Kapustová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</si>
  <si>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</si>
  <si>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</si>
  <si>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</si>
  <si>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</si>
  <si>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</si>
  <si>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</si>
  <si>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</si>
  <si>
    <t>Viktória Sasková</t>
  </si>
  <si>
    <t>Dušan Záhradníček</t>
  </si>
  <si>
    <t>Viktória Svobodová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</si>
</sst>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749.009854050928" createdVersion="8" refreshedVersion="8" minRefreshableVersion="3" recordCount="203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5-03-31T00:00:00"/>
    </cacheField>
    <cacheField name="Turnaj" numFmtId="14">
      <sharedItems/>
    </cacheField>
    <cacheField name="Meno Priezvisko" numFmtId="14">
      <sharedItems containsBlank="1" count="59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Nathan Jelínek"/>
        <s v="Michael Jankovič"/>
        <s v="Adam Dubecký"/>
        <s v="Ondrej Chmel"/>
        <s v="Stella Farenzenová"/>
        <s v="Adelka Kapustová"/>
        <s v="Lilien Borisová"/>
        <s v="Kristína Trutzová"/>
        <s v="Sandra Farkašová"/>
        <s v="Dáška Ivaničová"/>
        <s v="Sofia Pacho"/>
        <s v="Hana Horová"/>
        <s v="Katarína Katonáková"/>
        <s v="Viktória Sasková"/>
        <s v="Dušan Záhradníček"/>
        <s v="Viktória Svobodová"/>
        <m u="1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57"/>
    </cacheField>
    <cacheField name="počet hráčov v skupine" numFmtId="3">
      <sharedItems containsString="0" containsBlank="1" containsNumber="1" containsInteger="1" minValue="1" maxValue="10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  <r>
    <d v="2025-01-11T00:00:00"/>
    <s v="JT"/>
    <x v="1"/>
    <s v="Regio"/>
    <n v="4"/>
    <n v="1"/>
    <m/>
    <n v="16"/>
    <n v="20"/>
    <m/>
  </r>
  <r>
    <d v="2025-01-11T00:00:00"/>
    <s v="T_B"/>
    <x v="17"/>
    <s v="Slovenské turnaje kat. B"/>
    <n v="2"/>
    <n v="5"/>
    <m/>
    <n v="1"/>
    <n v="3"/>
    <m/>
  </r>
  <r>
    <d v="2025-01-19T00:00:00"/>
    <s v="ESF"/>
    <x v="1"/>
    <s v="ESF"/>
    <n v="8"/>
    <n v="3"/>
    <m/>
    <n v="10"/>
    <n v="18"/>
    <m/>
  </r>
  <r>
    <d v="2025-01-19T00:00:00"/>
    <s v="ESF"/>
    <x v="12"/>
    <s v="ESF"/>
    <n v="8"/>
    <n v="7"/>
    <m/>
    <n v="6"/>
    <n v="14"/>
    <m/>
  </r>
  <r>
    <d v="2025-01-19T00:00:00"/>
    <s v="ESF"/>
    <x v="11"/>
    <s v="ESF"/>
    <n v="8"/>
    <n v="15"/>
    <m/>
    <m/>
    <n v="8"/>
    <m/>
  </r>
  <r>
    <d v="2025-01-19T00:00:00"/>
    <s v="ESF"/>
    <x v="0"/>
    <s v="ESF"/>
    <n v="8"/>
    <n v="57"/>
    <m/>
    <m/>
    <n v="8"/>
    <m/>
  </r>
  <r>
    <d v="2025-01-19T00:00:00"/>
    <s v="ESF"/>
    <x v="16"/>
    <s v="ESF"/>
    <n v="8"/>
    <n v="27"/>
    <m/>
    <m/>
    <n v="8"/>
    <m/>
  </r>
  <r>
    <d v="2025-01-25T00:00:00"/>
    <s v="T_A"/>
    <x v="16"/>
    <s v="Slovenské turnaje kat. A"/>
    <n v="2"/>
    <n v="21"/>
    <m/>
    <m/>
    <n v="2"/>
    <m/>
  </r>
  <r>
    <d v="2025-01-25T00:00:00"/>
    <s v="T_A"/>
    <x v="5"/>
    <s v="Slovenské turnaje kat. A"/>
    <n v="2"/>
    <n v="49"/>
    <m/>
    <m/>
    <n v="2"/>
    <m/>
  </r>
  <r>
    <d v="2025-01-26T00:00:00"/>
    <s v="T_B"/>
    <x v="16"/>
    <s v="Regio"/>
    <n v="4"/>
    <m/>
    <m/>
    <m/>
    <n v="4"/>
    <m/>
  </r>
  <r>
    <d v="2025-01-26T00:00:00"/>
    <s v="JT"/>
    <x v="33"/>
    <s v="Slovenské Juniorské turnaje"/>
    <n v="2"/>
    <n v="1"/>
    <n v="2"/>
    <m/>
    <n v="2"/>
    <m/>
  </r>
  <r>
    <d v="2025-01-26T00:00:00"/>
    <s v="JT"/>
    <x v="34"/>
    <s v="Slovenské Juniorské turnaje"/>
    <n v="2"/>
    <n v="2"/>
    <n v="2"/>
    <m/>
    <n v="2"/>
    <m/>
  </r>
  <r>
    <d v="2025-01-26T00:00:00"/>
    <s v="JT"/>
    <x v="10"/>
    <s v="Slovenské Juniorské turnaje"/>
    <n v="2"/>
    <n v="1"/>
    <n v="4"/>
    <n v="2"/>
    <n v="4"/>
    <m/>
  </r>
  <r>
    <d v="2025-01-26T00:00:00"/>
    <s v="JT"/>
    <x v="23"/>
    <s v="Slovenské Juniorské turnaje"/>
    <n v="2"/>
    <n v="2"/>
    <n v="4"/>
    <n v="1"/>
    <n v="3"/>
    <m/>
  </r>
  <r>
    <d v="2025-01-26T00:00:00"/>
    <s v="JT"/>
    <x v="35"/>
    <s v="Slovenské Juniorské turnaje"/>
    <n v="2"/>
    <n v="3"/>
    <n v="4"/>
    <m/>
    <n v="2"/>
    <m/>
  </r>
  <r>
    <d v="2025-01-26T00:00:00"/>
    <s v="JT"/>
    <x v="36"/>
    <s v="Slovenské Juniorské turnaje"/>
    <n v="2"/>
    <n v="4"/>
    <n v="4"/>
    <m/>
    <n v="2"/>
    <m/>
  </r>
  <r>
    <d v="2025-01-26T00:00:00"/>
    <s v="JT"/>
    <x v="8"/>
    <s v="Slovenské Juniorské turnaje"/>
    <n v="2"/>
    <n v="1"/>
    <n v="6"/>
    <n v="4"/>
    <n v="6"/>
    <m/>
  </r>
  <r>
    <d v="2025-01-26T00:00:00"/>
    <s v="JT"/>
    <x v="37"/>
    <s v="Slovenské Juniorské turnaje"/>
    <n v="2"/>
    <n v="2"/>
    <n v="6"/>
    <n v="3"/>
    <n v="5"/>
    <m/>
  </r>
  <r>
    <d v="2025-01-26T00:00:00"/>
    <s v="JT"/>
    <x v="38"/>
    <s v="Slovenské Juniorské turnaje"/>
    <n v="2"/>
    <n v="3"/>
    <n v="6"/>
    <n v="2"/>
    <n v="4"/>
    <m/>
  </r>
  <r>
    <d v="2025-01-26T00:00:00"/>
    <s v="JT"/>
    <x v="39"/>
    <s v="Slovenské Juniorské turnaje"/>
    <n v="2"/>
    <n v="4"/>
    <n v="6"/>
    <n v="1"/>
    <n v="3"/>
    <m/>
  </r>
  <r>
    <d v="2025-01-26T00:00:00"/>
    <s v="JT"/>
    <x v="40"/>
    <s v="Slovenské Juniorské turnaje"/>
    <n v="2"/>
    <n v="5"/>
    <n v="6"/>
    <m/>
    <n v="2"/>
    <m/>
  </r>
  <r>
    <d v="2025-01-26T00:00:00"/>
    <s v="JT"/>
    <x v="41"/>
    <s v="Slovenské Juniorské turnaje"/>
    <n v="2"/>
    <n v="6"/>
    <n v="6"/>
    <m/>
    <n v="2"/>
    <m/>
  </r>
  <r>
    <d v="2025-01-26T00:00:00"/>
    <s v="JT"/>
    <x v="1"/>
    <s v="Slovenské Juniorské turnaje"/>
    <n v="2"/>
    <n v="1"/>
    <n v="9"/>
    <n v="7"/>
    <n v="9"/>
    <m/>
  </r>
  <r>
    <d v="2025-01-26T00:00:00"/>
    <s v="JT"/>
    <x v="14"/>
    <s v="Slovenské Juniorské turnaje"/>
    <n v="2"/>
    <n v="2"/>
    <n v="9"/>
    <n v="6"/>
    <n v="8"/>
    <m/>
  </r>
  <r>
    <d v="2025-01-26T00:00:00"/>
    <s v="JT"/>
    <x v="19"/>
    <s v="Slovenské Juniorské turnaje"/>
    <n v="2"/>
    <n v="3"/>
    <n v="9"/>
    <n v="5"/>
    <n v="7"/>
    <m/>
  </r>
  <r>
    <d v="2025-01-26T00:00:00"/>
    <s v="JT"/>
    <x v="20"/>
    <s v="Slovenské Juniorské turnaje"/>
    <n v="2"/>
    <n v="4"/>
    <n v="9"/>
    <n v="4"/>
    <n v="6"/>
    <m/>
  </r>
  <r>
    <d v="2025-01-26T00:00:00"/>
    <s v="JT"/>
    <x v="28"/>
    <s v="Slovenské Juniorské turnaje"/>
    <n v="2"/>
    <n v="5"/>
    <n v="9"/>
    <n v="3"/>
    <n v="5"/>
    <m/>
  </r>
  <r>
    <d v="2025-01-26T00:00:00"/>
    <s v="JT"/>
    <x v="21"/>
    <s v="Slovenské Juniorské turnaje"/>
    <n v="2"/>
    <n v="6"/>
    <n v="9"/>
    <n v="2"/>
    <n v="4"/>
    <m/>
  </r>
  <r>
    <d v="2025-01-26T00:00:00"/>
    <s v="JT"/>
    <x v="42"/>
    <s v="Slovenské Juniorské turnaje"/>
    <n v="2"/>
    <n v="7"/>
    <n v="9"/>
    <n v="1"/>
    <n v="3"/>
    <m/>
  </r>
  <r>
    <d v="2025-01-26T00:00:00"/>
    <s v="JT"/>
    <x v="43"/>
    <s v="Slovenské Juniorské turnaje"/>
    <n v="2"/>
    <n v="8"/>
    <n v="9"/>
    <m/>
    <n v="2"/>
    <m/>
  </r>
  <r>
    <d v="2025-01-26T00:00:00"/>
    <s v="JT"/>
    <x v="4"/>
    <s v="Slovenské Juniorské turnaje"/>
    <n v="2"/>
    <n v="9"/>
    <n v="9"/>
    <m/>
    <n v="2"/>
    <m/>
  </r>
  <r>
    <d v="2025-01-26T00:00:00"/>
    <s v="JT"/>
    <x v="13"/>
    <s v="Slovenské Juniorské turnaje"/>
    <n v="2"/>
    <n v="1"/>
    <n v="4"/>
    <n v="2"/>
    <n v="4"/>
    <m/>
  </r>
  <r>
    <d v="2025-01-26T00:00:00"/>
    <s v="JT"/>
    <x v="6"/>
    <s v="Slovenské Juniorské turnaje"/>
    <n v="2"/>
    <n v="2"/>
    <n v="4"/>
    <n v="1"/>
    <n v="3"/>
    <m/>
  </r>
  <r>
    <d v="2025-01-26T00:00:00"/>
    <s v="JT"/>
    <x v="44"/>
    <s v="Slovenské Juniorské turnaje"/>
    <n v="2"/>
    <n v="3"/>
    <n v="4"/>
    <m/>
    <n v="2"/>
    <m/>
  </r>
  <r>
    <d v="2025-01-26T00:00:00"/>
    <s v="JT"/>
    <x v="45"/>
    <s v="Slovenské Juniorské turnaje"/>
    <n v="2"/>
    <n v="4"/>
    <n v="4"/>
    <m/>
    <n v="2"/>
    <m/>
  </r>
  <r>
    <d v="2025-01-26T00:00:00"/>
    <s v="JT"/>
    <x v="12"/>
    <s v="Slovenské Juniorské turnaje"/>
    <n v="2"/>
    <n v="1"/>
    <n v="5"/>
    <n v="3"/>
    <n v="5"/>
    <m/>
  </r>
  <r>
    <d v="2025-01-26T00:00:00"/>
    <s v="JT"/>
    <x v="11"/>
    <s v="Slovenské Juniorské turnaje"/>
    <n v="2"/>
    <n v="2"/>
    <n v="5"/>
    <n v="2"/>
    <n v="4"/>
    <m/>
  </r>
  <r>
    <d v="2025-01-26T00:00:00"/>
    <s v="JT"/>
    <x v="5"/>
    <s v="Slovenské Juniorské turnaje"/>
    <n v="2"/>
    <n v="3"/>
    <n v="5"/>
    <n v="1"/>
    <n v="3"/>
    <m/>
  </r>
  <r>
    <d v="2025-01-26T00:00:00"/>
    <s v="JT"/>
    <x v="24"/>
    <s v="Slovenské Juniorské turnaje"/>
    <n v="2"/>
    <n v="4"/>
    <n v="5"/>
    <m/>
    <n v="2"/>
    <m/>
  </r>
  <r>
    <d v="2025-01-26T00:00:00"/>
    <s v="JT"/>
    <x v="18"/>
    <s v="Slovenské Juniorské turnaje"/>
    <n v="2"/>
    <n v="5"/>
    <n v="5"/>
    <m/>
    <n v="2"/>
    <m/>
  </r>
  <r>
    <d v="2025-02-01T00:00:00"/>
    <s v="JT"/>
    <x v="12"/>
    <s v="Regio"/>
    <n v="4"/>
    <n v="1"/>
    <m/>
    <n v="16"/>
    <n v="20"/>
    <m/>
  </r>
  <r>
    <d v="2025-02-01T00:00:00"/>
    <s v="JT"/>
    <x v="11"/>
    <s v="Regio"/>
    <n v="4"/>
    <n v="2"/>
    <m/>
    <n v="10"/>
    <n v="14"/>
    <m/>
  </r>
  <r>
    <d v="2025-02-07T00:00:00"/>
    <s v="JT"/>
    <x v="12"/>
    <s v="Regio"/>
    <n v="4"/>
    <n v="5"/>
    <m/>
    <n v="2"/>
    <n v="6"/>
    <m/>
  </r>
  <r>
    <d v="2025-02-07T00:00:00"/>
    <s v="JT"/>
    <x v="11"/>
    <s v="Regio"/>
    <n v="4"/>
    <n v="4"/>
    <m/>
    <n v="2"/>
    <n v="6"/>
    <m/>
  </r>
  <r>
    <d v="2025-02-07T00:00:00"/>
    <s v="JT"/>
    <x v="14"/>
    <s v="Regio"/>
    <n v="4"/>
    <n v="10"/>
    <m/>
    <m/>
    <n v="4"/>
    <m/>
  </r>
  <r>
    <d v="2025-02-07T00:00:00"/>
    <s v="JT"/>
    <x v="13"/>
    <s v="Regio"/>
    <n v="4"/>
    <n v="9"/>
    <m/>
    <m/>
    <n v="4"/>
    <m/>
  </r>
  <r>
    <d v="2025-02-07T00:00:00"/>
    <s v="JT"/>
    <x v="15"/>
    <s v="Regio"/>
    <n v="4"/>
    <n v="14"/>
    <m/>
    <m/>
    <n v="4"/>
    <m/>
  </r>
  <r>
    <d v="2025-02-23T00:00:00"/>
    <s v="JT"/>
    <x v="1"/>
    <s v="Slovenské Juniorské turnaje"/>
    <n v="2"/>
    <n v="1"/>
    <n v="10"/>
    <n v="8"/>
    <n v="10"/>
    <m/>
  </r>
  <r>
    <d v="2025-02-23T00:00:00"/>
    <s v="JT"/>
    <x v="13"/>
    <s v="Slovenské Juniorské turnaje"/>
    <n v="2"/>
    <n v="2"/>
    <n v="10"/>
    <n v="7"/>
    <n v="9"/>
    <m/>
  </r>
  <r>
    <d v="2025-02-23T00:00:00"/>
    <s v="JT"/>
    <x v="14"/>
    <s v="Slovenské Juniorské turnaje"/>
    <n v="2"/>
    <n v="3"/>
    <n v="10"/>
    <n v="6"/>
    <n v="8"/>
    <m/>
  </r>
  <r>
    <d v="2025-02-23T00:00:00"/>
    <s v="JT"/>
    <x v="21"/>
    <s v="Slovenské Juniorské turnaje"/>
    <n v="2"/>
    <n v="4"/>
    <n v="10"/>
    <n v="5"/>
    <n v="7"/>
    <m/>
  </r>
  <r>
    <d v="2025-02-23T00:00:00"/>
    <s v="JT"/>
    <x v="19"/>
    <s v="Slovenské Juniorské turnaje"/>
    <n v="2"/>
    <n v="5"/>
    <n v="10"/>
    <n v="4"/>
    <n v="6"/>
    <m/>
  </r>
  <r>
    <d v="2025-02-23T00:00:00"/>
    <s v="JT"/>
    <x v="15"/>
    <s v="Slovenské Juniorské turnaje"/>
    <n v="2"/>
    <n v="6"/>
    <n v="10"/>
    <n v="3"/>
    <n v="5"/>
    <m/>
  </r>
  <r>
    <d v="2025-02-23T00:00:00"/>
    <s v="JT"/>
    <x v="23"/>
    <s v="Slovenské Juniorské turnaje"/>
    <n v="2"/>
    <n v="7"/>
    <n v="10"/>
    <n v="2"/>
    <n v="4"/>
    <m/>
  </r>
  <r>
    <d v="2025-02-23T00:00:00"/>
    <s v="JT"/>
    <x v="4"/>
    <s v="Slovenské Juniorské turnaje"/>
    <n v="2"/>
    <n v="8"/>
    <n v="10"/>
    <n v="1"/>
    <n v="3"/>
    <m/>
  </r>
  <r>
    <d v="2025-02-23T00:00:00"/>
    <s v="JT"/>
    <x v="46"/>
    <s v="Slovenské Juniorské turnaje"/>
    <n v="2"/>
    <n v="9"/>
    <n v="10"/>
    <m/>
    <n v="2"/>
    <m/>
  </r>
  <r>
    <d v="2025-02-23T00:00:00"/>
    <s v="JT"/>
    <x v="47"/>
    <s v="Slovenské Juniorské turnaje"/>
    <n v="2"/>
    <n v="10"/>
    <n v="10"/>
    <m/>
    <n v="2"/>
    <m/>
  </r>
  <r>
    <d v="2025-02-23T00:00:00"/>
    <s v="JT"/>
    <x v="11"/>
    <s v="Slovenské Juniorské turnaje"/>
    <n v="2"/>
    <n v="1"/>
    <n v="4"/>
    <n v="2"/>
    <n v="4"/>
    <m/>
  </r>
  <r>
    <d v="2025-02-23T00:00:00"/>
    <s v="JT"/>
    <x v="12"/>
    <s v="Slovenské Juniorské turnaje"/>
    <n v="2"/>
    <n v="2"/>
    <n v="4"/>
    <n v="1"/>
    <n v="3"/>
    <m/>
  </r>
  <r>
    <d v="2025-02-23T00:00:00"/>
    <s v="JT"/>
    <x v="23"/>
    <s v="Slovenské Juniorské turnaje"/>
    <n v="2"/>
    <n v="3"/>
    <n v="4"/>
    <m/>
    <n v="2"/>
    <m/>
  </r>
  <r>
    <d v="2025-02-23T00:00:00"/>
    <s v="JT"/>
    <x v="47"/>
    <s v="Slovenské Juniorské turnaje"/>
    <n v="2"/>
    <n v="4"/>
    <n v="4"/>
    <m/>
    <n v="2"/>
    <m/>
  </r>
  <r>
    <d v="2025-02-01T00:00:00"/>
    <s v="Liga"/>
    <x v="17"/>
    <s v="Slovenské turnaje kat. A"/>
    <n v="2"/>
    <m/>
    <m/>
    <m/>
    <n v="2"/>
    <m/>
  </r>
  <r>
    <d v="2025-03-01T00:00:00"/>
    <s v="JT"/>
    <x v="1"/>
    <s v="Regio"/>
    <n v="4"/>
    <n v="1"/>
    <m/>
    <n v="16"/>
    <n v="20"/>
    <m/>
  </r>
  <r>
    <d v="2025-03-01T00:00:00"/>
    <s v="JT"/>
    <x v="12"/>
    <s v="Regio"/>
    <n v="4"/>
    <n v="5"/>
    <m/>
    <n v="2"/>
    <n v="6"/>
    <m/>
  </r>
  <r>
    <d v="2025-03-01T00:00:00"/>
    <s v="JT"/>
    <x v="11"/>
    <s v="Regio"/>
    <n v="4"/>
    <n v="9"/>
    <m/>
    <m/>
    <n v="4"/>
    <m/>
  </r>
  <r>
    <d v="2025-03-01T00:00:00"/>
    <s v="JT"/>
    <x v="0"/>
    <s v="Regio"/>
    <n v="4"/>
    <n v="11"/>
    <m/>
    <m/>
    <n v="4"/>
    <m/>
  </r>
  <r>
    <d v="2025-03-01T00:00:00"/>
    <s v="JT"/>
    <x v="16"/>
    <s v="Regio"/>
    <n v="4"/>
    <n v="9"/>
    <m/>
    <m/>
    <n v="4"/>
    <m/>
  </r>
  <r>
    <d v="2025-03-07T00:00:00"/>
    <s v="ESF"/>
    <x v="12"/>
    <s v="ESF"/>
    <n v="8"/>
    <n v="4"/>
    <m/>
    <n v="6"/>
    <n v="14"/>
    <m/>
  </r>
  <r>
    <d v="2025-03-07T00:00:00"/>
    <s v="ESF"/>
    <x v="11"/>
    <s v="ESF"/>
    <n v="8"/>
    <n v="18"/>
    <m/>
    <m/>
    <n v="8"/>
    <m/>
  </r>
  <r>
    <d v="2025-03-07T00:00:00"/>
    <s v="ESF"/>
    <x v="16"/>
    <s v="ESF"/>
    <n v="8"/>
    <n v="23"/>
    <m/>
    <m/>
    <n v="8"/>
    <m/>
  </r>
  <r>
    <d v="2025-03-15T00:00:00"/>
    <s v="T_B"/>
    <x v="16"/>
    <s v="Slovenské turnaje kat. B"/>
    <n v="2"/>
    <n v="2"/>
    <m/>
    <n v="3"/>
    <n v="5"/>
    <m/>
  </r>
  <r>
    <d v="2025-03-15T00:00:00"/>
    <s v="T_B"/>
    <x v="17"/>
    <s v="Slovenské turnaje kat. B"/>
    <n v="2"/>
    <n v="6"/>
    <m/>
    <n v="1"/>
    <n v="3"/>
    <m/>
  </r>
  <r>
    <d v="2025-03-15T00:00:00"/>
    <s v="T_B"/>
    <x v="0"/>
    <s v="Slovenské turnaje kat. B"/>
    <n v="2"/>
    <n v="4"/>
    <m/>
    <n v="1"/>
    <n v="3"/>
    <m/>
  </r>
  <r>
    <d v="2025-03-22T00:00:00"/>
    <s v="JT"/>
    <x v="12"/>
    <s v="Regio"/>
    <n v="4"/>
    <n v="1"/>
    <m/>
    <n v="16"/>
    <n v="20"/>
    <m/>
  </r>
  <r>
    <d v="2025-03-22T00:00:00"/>
    <s v="JT"/>
    <x v="11"/>
    <s v="Regio"/>
    <n v="4"/>
    <n v="1"/>
    <m/>
    <n v="16"/>
    <n v="20"/>
    <m/>
  </r>
  <r>
    <d v="2025-03-22T00:00:00"/>
    <s v="JT"/>
    <x v="19"/>
    <s v="Regio"/>
    <n v="4"/>
    <n v="7"/>
    <m/>
    <n v="2"/>
    <n v="6"/>
    <m/>
  </r>
  <r>
    <d v="2025-03-22T00:00:00"/>
    <s v="JT"/>
    <x v="14"/>
    <s v="Regio"/>
    <n v="4"/>
    <n v="9"/>
    <m/>
    <m/>
    <n v="4"/>
    <m/>
  </r>
  <r>
    <d v="2025-03-22T00:00:00"/>
    <s v="JT"/>
    <x v="13"/>
    <s v="Regio"/>
    <n v="4"/>
    <n v="5"/>
    <m/>
    <n v="2"/>
    <n v="6"/>
    <m/>
  </r>
  <r>
    <d v="2025-03-22T00:00:00"/>
    <s v="JT"/>
    <x v="15"/>
    <s v="Regio"/>
    <n v="4"/>
    <n v="11"/>
    <m/>
    <m/>
    <n v="4"/>
    <m/>
  </r>
  <r>
    <d v="2025-03-22T00:00:00"/>
    <s v="Liga"/>
    <x v="16"/>
    <s v="Slovenské turnaje kat. A"/>
    <n v="2"/>
    <m/>
    <m/>
    <m/>
    <n v="2"/>
    <m/>
  </r>
  <r>
    <d v="2025-03-22T00:00:00"/>
    <s v="Liga"/>
    <x v="0"/>
    <s v="Slovenské turnaje kat. B"/>
    <n v="2"/>
    <m/>
    <m/>
    <m/>
    <n v="2"/>
    <m/>
  </r>
  <r>
    <d v="2025-03-29T00:00:00"/>
    <s v="T_A"/>
    <x v="0"/>
    <s v="Slovenské turnaje kat. A"/>
    <n v="2"/>
    <n v="25"/>
    <m/>
    <m/>
    <n v="2"/>
    <m/>
  </r>
  <r>
    <d v="2025-03-30T00:00:00"/>
    <s v="JT"/>
    <x v="48"/>
    <s v="Slovenské Juniorské turnaje"/>
    <n v="2"/>
    <n v="1"/>
    <n v="5"/>
    <n v="3"/>
    <n v="5"/>
    <m/>
  </r>
  <r>
    <d v="2025-03-30T00:00:00"/>
    <s v="JT"/>
    <x v="8"/>
    <s v="Slovenské Juniorské turnaje"/>
    <n v="2"/>
    <n v="2"/>
    <n v="5"/>
    <n v="2"/>
    <n v="4"/>
    <m/>
  </r>
  <r>
    <d v="2025-03-30T00:00:00"/>
    <s v="JT"/>
    <x v="31"/>
    <s v="Slovenské Juniorské turnaje"/>
    <n v="2"/>
    <n v="3"/>
    <n v="5"/>
    <n v="1"/>
    <n v="3"/>
    <m/>
  </r>
  <r>
    <d v="2025-03-30T00:00:00"/>
    <s v="JT"/>
    <x v="30"/>
    <s v="Slovenské Juniorské turnaje"/>
    <n v="2"/>
    <n v="4"/>
    <n v="5"/>
    <m/>
    <n v="2"/>
    <m/>
  </r>
  <r>
    <d v="2025-03-30T00:00:00"/>
    <s v="JT"/>
    <x v="32"/>
    <s v="Slovenské Juniorské turnaje"/>
    <n v="2"/>
    <n v="5"/>
    <n v="5"/>
    <m/>
    <n v="2"/>
    <m/>
  </r>
  <r>
    <d v="2025-03-30T00:00:00"/>
    <s v="JT"/>
    <x v="6"/>
    <s v="Slovenské Juniorské turnaje"/>
    <n v="2"/>
    <n v="1"/>
    <n v="5"/>
    <n v="3"/>
    <n v="5"/>
    <m/>
  </r>
  <r>
    <d v="2025-03-30T00:00:00"/>
    <s v="JT"/>
    <x v="9"/>
    <s v="Slovenské Juniorské turnaje"/>
    <n v="2"/>
    <n v="2"/>
    <n v="5"/>
    <n v="2"/>
    <n v="4"/>
    <m/>
  </r>
  <r>
    <d v="2025-03-30T00:00:00"/>
    <s v="JT"/>
    <x v="26"/>
    <s v="Slovenské Juniorské turnaje"/>
    <n v="2"/>
    <n v="3"/>
    <n v="5"/>
    <n v="1"/>
    <n v="3"/>
    <m/>
  </r>
  <r>
    <d v="2025-03-30T00:00:00"/>
    <s v="JT"/>
    <x v="10"/>
    <s v="Slovenské Juniorské turnaje"/>
    <n v="2"/>
    <n v="4"/>
    <n v="5"/>
    <m/>
    <n v="2"/>
    <m/>
  </r>
  <r>
    <d v="2025-03-30T00:00:00"/>
    <s v="JT"/>
    <x v="18"/>
    <s v="Slovenské Juniorské turnaje"/>
    <n v="2"/>
    <n v="5"/>
    <n v="5"/>
    <m/>
    <n v="2"/>
    <m/>
  </r>
  <r>
    <d v="2025-03-30T00:00:00"/>
    <s v="JT"/>
    <x v="1"/>
    <s v="Slovenské Juniorské turnaje"/>
    <n v="2"/>
    <n v="1"/>
    <n v="5"/>
    <n v="3"/>
    <n v="5"/>
    <m/>
  </r>
  <r>
    <d v="2025-03-30T00:00:00"/>
    <s v="JT"/>
    <x v="21"/>
    <s v="Slovenské Juniorské turnaje"/>
    <n v="2"/>
    <n v="2"/>
    <n v="5"/>
    <n v="2"/>
    <n v="4"/>
    <m/>
  </r>
  <r>
    <d v="2025-03-30T00:00:00"/>
    <s v="JT"/>
    <x v="7"/>
    <s v="Slovenské Juniorské turnaje"/>
    <n v="2"/>
    <n v="3"/>
    <n v="5"/>
    <n v="1"/>
    <n v="3"/>
    <m/>
  </r>
  <r>
    <d v="2025-03-30T00:00:00"/>
    <s v="JT"/>
    <x v="27"/>
    <s v="Slovenské Juniorské turnaje"/>
    <n v="2"/>
    <n v="4"/>
    <n v="5"/>
    <m/>
    <n v="2"/>
    <m/>
  </r>
  <r>
    <d v="2025-03-30T00:00:00"/>
    <s v="JT"/>
    <x v="4"/>
    <s v="Slovenské Juniorské turnaje"/>
    <n v="2"/>
    <n v="5"/>
    <n v="5"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60" firstHeaderRow="1" firstDataRow="1" firstDataCol="1"/>
  <pivotFields count="10">
    <pivotField showAll="0"/>
    <pivotField showAll="0"/>
    <pivotField axis="axisRow" showAll="0" sortType="descending">
      <items count="60">
        <item x="12"/>
        <item m="1" x="51"/>
        <item x="15"/>
        <item x="11"/>
        <item m="1" x="52"/>
        <item x="10"/>
        <item m="1" x="58"/>
        <item m="1" x="55"/>
        <item x="2"/>
        <item x="13"/>
        <item x="16"/>
        <item m="1" x="53"/>
        <item x="14"/>
        <item m="1" x="54"/>
        <item x="3"/>
        <item x="1"/>
        <item x="5"/>
        <item x="17"/>
        <item x="9"/>
        <item m="1" x="56"/>
        <item m="1" x="57"/>
        <item x="20"/>
        <item x="21"/>
        <item x="22"/>
        <item m="1" x="50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49"/>
        <item x="4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50">
    <i>
      <x v="15"/>
    </i>
    <i>
      <x/>
    </i>
    <i>
      <x v="3"/>
    </i>
    <i>
      <x v="10"/>
    </i>
    <i>
      <x v="26"/>
    </i>
    <i>
      <x v="12"/>
    </i>
    <i>
      <x v="9"/>
    </i>
    <i>
      <x v="32"/>
    </i>
    <i>
      <x v="14"/>
    </i>
    <i>
      <x v="17"/>
    </i>
    <i>
      <x v="2"/>
    </i>
    <i>
      <x v="22"/>
    </i>
    <i>
      <x v="28"/>
    </i>
    <i>
      <x v="30"/>
    </i>
    <i>
      <x v="16"/>
    </i>
    <i>
      <x v="29"/>
    </i>
    <i>
      <x v="5"/>
    </i>
    <i>
      <x v="27"/>
    </i>
    <i>
      <x v="33"/>
    </i>
    <i>
      <x v="18"/>
    </i>
    <i>
      <x v="21"/>
    </i>
    <i>
      <x v="31"/>
    </i>
    <i>
      <x v="37"/>
    </i>
    <i>
      <x v="8"/>
    </i>
    <i>
      <x v="58"/>
    </i>
    <i>
      <x v="39"/>
    </i>
    <i>
      <x v="46"/>
    </i>
    <i>
      <x v="35"/>
    </i>
    <i>
      <x v="40"/>
    </i>
    <i>
      <x v="56"/>
    </i>
    <i>
      <x v="47"/>
    </i>
    <i>
      <x v="38"/>
    </i>
    <i>
      <x v="41"/>
    </i>
    <i>
      <x v="36"/>
    </i>
    <i>
      <x v="25"/>
    </i>
    <i>
      <x v="48"/>
    </i>
    <i>
      <x v="51"/>
    </i>
    <i>
      <x v="23"/>
    </i>
    <i>
      <x v="54"/>
    </i>
    <i>
      <x v="52"/>
    </i>
    <i>
      <x v="34"/>
    </i>
    <i>
      <x v="45"/>
    </i>
    <i>
      <x v="53"/>
    </i>
    <i>
      <x v="49"/>
    </i>
    <i>
      <x v="55"/>
    </i>
    <i>
      <x v="50"/>
    </i>
    <i>
      <x v="43"/>
    </i>
    <i>
      <x v="44"/>
    </i>
    <i>
      <x v="42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213" dataDxfId="11" totalsRowDxfId="10" headerRowCellStyle="Table heading">
  <autoFilter ref="B10:K213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51" totalsRowShown="0">
  <autoFilter ref="B2:B51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213"/>
  <sheetViews>
    <sheetView showGridLines="0" tabSelected="1" zoomScale="70" zoomScaleNormal="70" workbookViewId="0">
      <selection activeCell="N11" sqref="N11"/>
    </sheetView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17.625" style="3" customWidth="1"/>
    <col min="11" max="11" width="15.125" style="3" customWidth="1"/>
    <col min="12" max="12" width="2.625" style="3" customWidth="1"/>
    <col min="13" max="13" width="8.625" style="3"/>
    <col min="14" max="14" width="21.5" style="3" bestFit="1" customWidth="1"/>
    <col min="15" max="15" width="17.625" style="3" bestFit="1" customWidth="1"/>
    <col min="16" max="16384" width="8.625" style="3"/>
  </cols>
  <sheetData>
    <row r="1" spans="1:16" s="1" customFormat="1" ht="30.75" thickBot="1" x14ac:dyDescent="0.45">
      <c r="B1" s="2" t="s">
        <v>0</v>
      </c>
      <c r="C1" s="2"/>
      <c r="D1" s="2"/>
    </row>
    <row r="2" spans="1:16" customFormat="1" ht="24" thickTop="1" x14ac:dyDescent="0.35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">
      <c r="A4" s="43"/>
      <c r="B4" s="54" t="str">
        <f>N11</f>
        <v>Veronika Hrušecká</v>
      </c>
      <c r="C4" s="47" t="str">
        <f>N12</f>
        <v>David  Varga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">
      <c r="A7" s="43"/>
      <c r="B7" s="56" t="str">
        <f>N16</f>
        <v>Sandra  Slagter</v>
      </c>
      <c r="C7" s="50" t="str">
        <f>N17</f>
        <v>Paula  Slagter</v>
      </c>
      <c r="D7" s="51" t="str">
        <f>N18</f>
        <v>Linda Slagter</v>
      </c>
      <c r="E7" s="52" t="str">
        <f>N19</f>
        <v>Tara van Knippenbergh</v>
      </c>
      <c r="F7" s="60" t="str">
        <f>N20</f>
        <v>Yelysey Udodov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25" x14ac:dyDescent="0.2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3.25" x14ac:dyDescent="0.35">
      <c r="B9" s="4" t="s">
        <v>1</v>
      </c>
      <c r="C9" s="4"/>
      <c r="D9" s="4"/>
      <c r="P9"/>
    </row>
    <row r="10" spans="1:16" s="5" customFormat="1" ht="28.5" x14ac:dyDescent="0.2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8" x14ac:dyDescent="0.25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39</v>
      </c>
      <c r="O11" s="63">
        <v>177</v>
      </c>
      <c r="P11"/>
    </row>
    <row r="12" spans="1:16" ht="18" x14ac:dyDescent="0.25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46</v>
      </c>
      <c r="O12" s="63">
        <v>158</v>
      </c>
      <c r="P12"/>
    </row>
    <row r="13" spans="1:16" ht="18" x14ac:dyDescent="0.25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3">
        <v>136</v>
      </c>
      <c r="P13"/>
    </row>
    <row r="14" spans="1:16" ht="18" x14ac:dyDescent="0.25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3">
        <v>84</v>
      </c>
      <c r="P14"/>
    </row>
    <row r="15" spans="1:16" ht="18" x14ac:dyDescent="0.25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3">
        <v>67</v>
      </c>
      <c r="P15"/>
    </row>
    <row r="16" spans="1:16" ht="18" x14ac:dyDescent="0.25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48</v>
      </c>
      <c r="O16" s="63">
        <v>40</v>
      </c>
      <c r="P16"/>
    </row>
    <row r="17" spans="2:16" ht="18" x14ac:dyDescent="0.25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47</v>
      </c>
      <c r="O17" s="63">
        <v>39</v>
      </c>
      <c r="P17"/>
    </row>
    <row r="18" spans="2:16" ht="18" x14ac:dyDescent="0.25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75</v>
      </c>
      <c r="O18" s="63">
        <v>34</v>
      </c>
      <c r="P18"/>
    </row>
    <row r="19" spans="2:16" ht="18" x14ac:dyDescent="0.25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41</v>
      </c>
      <c r="O19" s="63">
        <v>31</v>
      </c>
      <c r="P19"/>
    </row>
    <row r="20" spans="2:16" ht="18" x14ac:dyDescent="0.25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50</v>
      </c>
      <c r="O20" s="63">
        <v>26</v>
      </c>
      <c r="P20"/>
    </row>
    <row r="21" spans="2:16" ht="18" x14ac:dyDescent="0.25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49</v>
      </c>
      <c r="O21" s="63">
        <v>20</v>
      </c>
      <c r="P21"/>
    </row>
    <row r="22" spans="2:16" ht="18" x14ac:dyDescent="0.25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66</v>
      </c>
      <c r="O22" s="63">
        <v>19</v>
      </c>
      <c r="P22"/>
    </row>
    <row r="23" spans="2:16" ht="18" x14ac:dyDescent="0.25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71</v>
      </c>
      <c r="O23" s="63">
        <v>16</v>
      </c>
      <c r="P23"/>
    </row>
    <row r="24" spans="2:16" ht="18" x14ac:dyDescent="0.25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72</v>
      </c>
      <c r="O24" s="63">
        <v>14</v>
      </c>
      <c r="P24"/>
    </row>
    <row r="25" spans="2:16" ht="18" x14ac:dyDescent="0.25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42</v>
      </c>
      <c r="O25" s="63">
        <v>13</v>
      </c>
      <c r="P25"/>
    </row>
    <row r="26" spans="2:16" ht="18" x14ac:dyDescent="0.25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73</v>
      </c>
      <c r="O26" s="63">
        <v>12</v>
      </c>
    </row>
    <row r="27" spans="2:16" ht="18" x14ac:dyDescent="0.25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43</v>
      </c>
      <c r="O27" s="63">
        <v>11</v>
      </c>
    </row>
    <row r="28" spans="2:16" ht="18" x14ac:dyDescent="0.25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77</v>
      </c>
      <c r="O28" s="63">
        <v>11</v>
      </c>
    </row>
    <row r="29" spans="2:16" ht="18" x14ac:dyDescent="0.25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76</v>
      </c>
      <c r="O29" s="63">
        <v>11</v>
      </c>
    </row>
    <row r="30" spans="2:16" ht="18" x14ac:dyDescent="0.25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59</v>
      </c>
      <c r="O30" s="63">
        <v>9</v>
      </c>
    </row>
    <row r="31" spans="2:16" ht="18" x14ac:dyDescent="0.25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60</v>
      </c>
      <c r="O31" s="63">
        <v>8</v>
      </c>
    </row>
    <row r="32" spans="2:16" ht="18" x14ac:dyDescent="0.25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74</v>
      </c>
      <c r="O32" s="63">
        <v>8</v>
      </c>
    </row>
    <row r="33" spans="2:15" ht="18" x14ac:dyDescent="0.25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44</v>
      </c>
      <c r="O33" s="63">
        <v>7</v>
      </c>
    </row>
    <row r="34" spans="2:15" ht="18" x14ac:dyDescent="0.25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40</v>
      </c>
      <c r="O34" s="63">
        <v>7</v>
      </c>
    </row>
    <row r="35" spans="2:15" ht="18" x14ac:dyDescent="0.25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100</v>
      </c>
      <c r="O35" s="63">
        <v>5</v>
      </c>
    </row>
    <row r="36" spans="2:15" ht="18" x14ac:dyDescent="0.25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82</v>
      </c>
      <c r="O36" s="63">
        <v>5</v>
      </c>
    </row>
    <row r="37" spans="2:15" ht="18" x14ac:dyDescent="0.25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89</v>
      </c>
      <c r="O37" s="63">
        <v>5</v>
      </c>
    </row>
    <row r="38" spans="2:15" ht="18" x14ac:dyDescent="0.25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79</v>
      </c>
      <c r="O38" s="63">
        <v>5</v>
      </c>
    </row>
    <row r="39" spans="2:15" ht="18" x14ac:dyDescent="0.25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83</v>
      </c>
      <c r="O39" s="63">
        <v>5</v>
      </c>
    </row>
    <row r="40" spans="2:15" ht="18" x14ac:dyDescent="0.25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99</v>
      </c>
      <c r="O40" s="63">
        <v>4</v>
      </c>
    </row>
    <row r="41" spans="2:15" ht="18" x14ac:dyDescent="0.25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90</v>
      </c>
      <c r="O41" s="63">
        <v>4</v>
      </c>
    </row>
    <row r="42" spans="2:15" ht="18" x14ac:dyDescent="0.25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81</v>
      </c>
      <c r="O42" s="63">
        <v>4</v>
      </c>
    </row>
    <row r="43" spans="2:15" ht="18" x14ac:dyDescent="0.25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84</v>
      </c>
      <c r="O43" s="63">
        <v>4</v>
      </c>
    </row>
    <row r="44" spans="2:15" ht="18" x14ac:dyDescent="0.25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80</v>
      </c>
      <c r="O44" s="63">
        <v>4</v>
      </c>
    </row>
    <row r="45" spans="2:15" ht="18" x14ac:dyDescent="0.25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  <c r="N45" s="33" t="s">
        <v>68</v>
      </c>
      <c r="O45" s="63">
        <v>4</v>
      </c>
    </row>
    <row r="46" spans="2:15" ht="18" x14ac:dyDescent="0.25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  <c r="N46" s="33" t="s">
        <v>91</v>
      </c>
      <c r="O46" s="63">
        <v>3</v>
      </c>
    </row>
    <row r="47" spans="2:15" ht="18" x14ac:dyDescent="0.25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  <c r="N47" s="33" t="s">
        <v>94</v>
      </c>
      <c r="O47" s="63">
        <v>3</v>
      </c>
    </row>
    <row r="48" spans="2:15" ht="18" x14ac:dyDescent="0.25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  <c r="N48" s="33" t="s">
        <v>67</v>
      </c>
      <c r="O48" s="63">
        <v>3</v>
      </c>
    </row>
    <row r="49" spans="2:15" ht="18" x14ac:dyDescent="0.25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  <c r="N49" s="33" t="s">
        <v>97</v>
      </c>
      <c r="O49" s="63">
        <v>2</v>
      </c>
    </row>
    <row r="50" spans="2:15" ht="18" x14ac:dyDescent="0.25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  <c r="N50" s="33" t="s">
        <v>95</v>
      </c>
      <c r="O50" s="63">
        <v>2</v>
      </c>
    </row>
    <row r="51" spans="2:15" ht="18" x14ac:dyDescent="0.25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  <c r="N51" s="33" t="s">
        <v>78</v>
      </c>
      <c r="O51" s="63">
        <v>2</v>
      </c>
    </row>
    <row r="52" spans="2:15" ht="18" x14ac:dyDescent="0.25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  <c r="N52" s="33" t="s">
        <v>88</v>
      </c>
      <c r="O52" s="63">
        <v>2</v>
      </c>
    </row>
    <row r="53" spans="2:15" ht="18" x14ac:dyDescent="0.25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  <c r="N53" s="33" t="s">
        <v>96</v>
      </c>
      <c r="O53" s="63">
        <v>2</v>
      </c>
    </row>
    <row r="54" spans="2:15" ht="18" x14ac:dyDescent="0.25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  <c r="N54" s="33" t="s">
        <v>92</v>
      </c>
      <c r="O54" s="63">
        <v>2</v>
      </c>
    </row>
    <row r="55" spans="2:15" ht="18" x14ac:dyDescent="0.25">
      <c r="B55" s="40">
        <v>45577</v>
      </c>
      <c r="C55" s="29" t="s">
        <v>69</v>
      </c>
      <c r="D55" s="27" t="s">
        <v>70</v>
      </c>
      <c r="E55" s="10" t="s">
        <v>20</v>
      </c>
      <c r="F55" s="61">
        <f>VLOOKUP(E55,Data!$I$21:$J$30,2)</f>
        <v>2</v>
      </c>
      <c r="G55" s="23"/>
      <c r="H55" s="23"/>
      <c r="I55" s="61"/>
      <c r="J55" s="62">
        <f>Workouts[[#This Row],[Body za Umiestnenie]]+Workouts[[#This Row],[Body Účasť]]</f>
        <v>2</v>
      </c>
      <c r="K55" s="10"/>
      <c r="N55" s="33" t="s">
        <v>98</v>
      </c>
      <c r="O55" s="63">
        <v>2</v>
      </c>
    </row>
    <row r="56" spans="2:15" ht="18" x14ac:dyDescent="0.25">
      <c r="B56" s="40">
        <v>45577</v>
      </c>
      <c r="C56" s="29" t="s">
        <v>69</v>
      </c>
      <c r="D56" s="27" t="s">
        <v>50</v>
      </c>
      <c r="E56" s="10" t="s">
        <v>19</v>
      </c>
      <c r="F56" s="61">
        <f>VLOOKUP(E56,Data!$I$21:$J$30,2)</f>
        <v>2</v>
      </c>
      <c r="G56" s="23"/>
      <c r="H56" s="23"/>
      <c r="I56" s="61"/>
      <c r="J56" s="62">
        <f>Workouts[[#This Row],[Body za Umiestnenie]]+Workouts[[#This Row],[Body Účasť]]</f>
        <v>2</v>
      </c>
      <c r="K56" s="10"/>
      <c r="N56" s="33" t="s">
        <v>93</v>
      </c>
      <c r="O56" s="63">
        <v>2</v>
      </c>
    </row>
    <row r="57" spans="2:15" ht="18" x14ac:dyDescent="0.25">
      <c r="B57" s="40">
        <v>45578</v>
      </c>
      <c r="C57" s="29" t="s">
        <v>69</v>
      </c>
      <c r="D57" s="27" t="s">
        <v>71</v>
      </c>
      <c r="E57" s="10" t="s">
        <v>20</v>
      </c>
      <c r="F57" s="61">
        <f>VLOOKUP(E57,Data!$I$21:$J$30,2)</f>
        <v>2</v>
      </c>
      <c r="G57" s="23"/>
      <c r="H57" s="23"/>
      <c r="I57" s="61"/>
      <c r="J57" s="62">
        <f>Workouts[[#This Row],[Body za Umiestnenie]]+Workouts[[#This Row],[Body Účasť]]</f>
        <v>2</v>
      </c>
      <c r="K57" s="10"/>
      <c r="N57" s="33" t="s">
        <v>86</v>
      </c>
      <c r="O57" s="63">
        <v>2</v>
      </c>
    </row>
    <row r="58" spans="2:15" ht="18" x14ac:dyDescent="0.25">
      <c r="B58" s="40">
        <v>45578</v>
      </c>
      <c r="C58" s="29" t="s">
        <v>69</v>
      </c>
      <c r="D58" s="27" t="s">
        <v>42</v>
      </c>
      <c r="E58" s="10" t="s">
        <v>20</v>
      </c>
      <c r="F58" s="61">
        <f>VLOOKUP(E58,Data!$I$21:$J$30,2)</f>
        <v>2</v>
      </c>
      <c r="G58" s="23"/>
      <c r="H58" s="23"/>
      <c r="I58" s="61"/>
      <c r="J58" s="62">
        <f>Workouts[[#This Row],[Body za Umiestnenie]]+Workouts[[#This Row],[Body Účasť]]</f>
        <v>2</v>
      </c>
      <c r="K58" s="10"/>
      <c r="N58" s="33" t="s">
        <v>87</v>
      </c>
      <c r="O58" s="63">
        <v>2</v>
      </c>
    </row>
    <row r="59" spans="2:15" ht="18" x14ac:dyDescent="0.25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  <c r="N59" s="33" t="s">
        <v>85</v>
      </c>
      <c r="O59" s="63">
        <v>2</v>
      </c>
    </row>
    <row r="60" spans="2:15" ht="18" x14ac:dyDescent="0.25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  <c r="N60" s="33" t="s">
        <v>65</v>
      </c>
      <c r="O60" s="63">
        <v>1038</v>
      </c>
    </row>
    <row r="61" spans="2:15" ht="18" x14ac:dyDescent="0.25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</row>
    <row r="62" spans="2:15" ht="18" x14ac:dyDescent="0.25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</row>
    <row r="63" spans="2:15" ht="18" x14ac:dyDescent="0.25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</row>
    <row r="64" spans="2:15" ht="18" x14ac:dyDescent="0.25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</row>
    <row r="65" spans="2:11" ht="18" x14ac:dyDescent="0.25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</row>
    <row r="66" spans="2:11" ht="18" x14ac:dyDescent="0.25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</row>
    <row r="67" spans="2:11" ht="18" x14ac:dyDescent="0.25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1" ht="18" x14ac:dyDescent="0.25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1" ht="18" x14ac:dyDescent="0.25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1" ht="18" x14ac:dyDescent="0.25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1" ht="18" x14ac:dyDescent="0.25">
      <c r="B71" s="40">
        <v>45611</v>
      </c>
      <c r="C71" s="29" t="s">
        <v>58</v>
      </c>
      <c r="D71" s="27" t="s">
        <v>48</v>
      </c>
      <c r="E71" s="10" t="s">
        <v>17</v>
      </c>
      <c r="F71" s="61">
        <f>VLOOKUP(E71,Data!$I$21:$J$30,2)</f>
        <v>4</v>
      </c>
      <c r="G71" s="23">
        <v>18</v>
      </c>
      <c r="H71" s="23"/>
      <c r="I71" s="61"/>
      <c r="J71" s="62">
        <f>Workouts[[#This Row],[Body za Umiestnenie]]+Workouts[[#This Row],[Body Účasť]]</f>
        <v>4</v>
      </c>
      <c r="K71" s="10"/>
    </row>
    <row r="72" spans="2:11" ht="18" x14ac:dyDescent="0.25">
      <c r="B72" s="40">
        <v>45611</v>
      </c>
      <c r="C72" s="29" t="s">
        <v>58</v>
      </c>
      <c r="D72" s="27" t="s">
        <v>75</v>
      </c>
      <c r="E72" s="10" t="s">
        <v>17</v>
      </c>
      <c r="F72" s="61">
        <f>VLOOKUP(E72,Data!$I$21:$J$30,2)</f>
        <v>4</v>
      </c>
      <c r="G72" s="23">
        <v>21</v>
      </c>
      <c r="H72" s="23"/>
      <c r="I72" s="61"/>
      <c r="J72" s="62">
        <f>Workouts[[#This Row],[Body za Umiestnenie]]+Workouts[[#This Row],[Body Účasť]]</f>
        <v>4</v>
      </c>
      <c r="K72" s="10"/>
    </row>
    <row r="73" spans="2:11" ht="18" x14ac:dyDescent="0.25">
      <c r="B73" s="40">
        <v>45611</v>
      </c>
      <c r="C73" s="29" t="s">
        <v>58</v>
      </c>
      <c r="D73" s="27" t="s">
        <v>47</v>
      </c>
      <c r="E73" s="10" t="s">
        <v>17</v>
      </c>
      <c r="F73" s="61">
        <f>VLOOKUP(E73,Data!$I$21:$J$30,2)</f>
        <v>4</v>
      </c>
      <c r="G73" s="23">
        <v>22</v>
      </c>
      <c r="H73" s="23"/>
      <c r="I73" s="61"/>
      <c r="J73" s="62">
        <f>Workouts[[#This Row],[Body za Umiestnenie]]+Workouts[[#This Row],[Body Účasť]]</f>
        <v>4</v>
      </c>
      <c r="K73" s="10"/>
    </row>
    <row r="74" spans="2:11" ht="18" x14ac:dyDescent="0.25">
      <c r="B74" s="40">
        <v>45611</v>
      </c>
      <c r="C74" s="29" t="s">
        <v>58</v>
      </c>
      <c r="D74" s="27" t="s">
        <v>70</v>
      </c>
      <c r="E74" s="10" t="s">
        <v>17</v>
      </c>
      <c r="F74" s="61">
        <f>VLOOKUP(E74,Data!$I$21:$J$30,2)</f>
        <v>4</v>
      </c>
      <c r="G74" s="23">
        <v>2</v>
      </c>
      <c r="H74" s="23"/>
      <c r="I74" s="61">
        <v>10</v>
      </c>
      <c r="J74" s="62">
        <f>Workouts[[#This Row],[Body za Umiestnenie]]+Workouts[[#This Row],[Body Účasť]]</f>
        <v>14</v>
      </c>
      <c r="K74" s="10"/>
    </row>
    <row r="75" spans="2:11" ht="18" x14ac:dyDescent="0.25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1" ht="18" x14ac:dyDescent="0.25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1" ht="18" x14ac:dyDescent="0.25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1" ht="18" x14ac:dyDescent="0.25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1" ht="18" x14ac:dyDescent="0.25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1" ht="18" x14ac:dyDescent="0.25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8" x14ac:dyDescent="0.25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8" x14ac:dyDescent="0.25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8" x14ac:dyDescent="0.25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8" x14ac:dyDescent="0.25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8" x14ac:dyDescent="0.25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8" x14ac:dyDescent="0.25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8" x14ac:dyDescent="0.25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8" x14ac:dyDescent="0.25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8" x14ac:dyDescent="0.25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8" x14ac:dyDescent="0.25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8" x14ac:dyDescent="0.25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8" x14ac:dyDescent="0.25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8" x14ac:dyDescent="0.25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8" x14ac:dyDescent="0.25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8" x14ac:dyDescent="0.25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8" x14ac:dyDescent="0.25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8" x14ac:dyDescent="0.25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8" x14ac:dyDescent="0.25">
      <c r="B98" s="40">
        <v>45647</v>
      </c>
      <c r="C98" s="29" t="s">
        <v>58</v>
      </c>
      <c r="D98" s="27" t="s">
        <v>46</v>
      </c>
      <c r="E98" s="10" t="s">
        <v>17</v>
      </c>
      <c r="F98" s="61">
        <f>VLOOKUP(E98,Data!$I$21:$J$30,2)</f>
        <v>4</v>
      </c>
      <c r="G98" s="23">
        <v>1</v>
      </c>
      <c r="H98" s="23"/>
      <c r="I98" s="61">
        <v>16</v>
      </c>
      <c r="J98" s="62">
        <f>Workouts[[#This Row],[Body za Umiestnenie]]+Workouts[[#This Row],[Body Účasť]]</f>
        <v>20</v>
      </c>
      <c r="K98" s="10"/>
    </row>
    <row r="99" spans="2:11" ht="18" x14ac:dyDescent="0.25">
      <c r="B99" s="40">
        <v>45647</v>
      </c>
      <c r="C99" s="29" t="s">
        <v>58</v>
      </c>
      <c r="D99" s="27" t="s">
        <v>45</v>
      </c>
      <c r="E99" s="10" t="s">
        <v>17</v>
      </c>
      <c r="F99" s="61">
        <f>VLOOKUP(E99,Data!$I$21:$J$30,2)</f>
        <v>4</v>
      </c>
      <c r="G99" s="23">
        <v>1</v>
      </c>
      <c r="H99" s="23"/>
      <c r="I99" s="61">
        <v>16</v>
      </c>
      <c r="J99" s="62">
        <f>Workouts[[#This Row],[Body za Umiestnenie]]+Workouts[[#This Row],[Body Účasť]]</f>
        <v>20</v>
      </c>
      <c r="K99" s="10"/>
    </row>
    <row r="100" spans="2:11" ht="18" x14ac:dyDescent="0.25">
      <c r="B100" s="40">
        <v>45647</v>
      </c>
      <c r="C100" s="29" t="s">
        <v>54</v>
      </c>
      <c r="D100" s="27" t="s">
        <v>70</v>
      </c>
      <c r="E100" s="10" t="s">
        <v>20</v>
      </c>
      <c r="F100" s="61">
        <f>VLOOKUP(E100,Data!$I$21:$J$30,2)</f>
        <v>2</v>
      </c>
      <c r="G100" s="23">
        <v>13</v>
      </c>
      <c r="H100" s="23"/>
      <c r="I100" s="61"/>
      <c r="J100" s="62">
        <f>Workouts[[#This Row],[Body za Umiestnenie]]+Workouts[[#This Row],[Body Účasť]]</f>
        <v>2</v>
      </c>
      <c r="K100" s="10"/>
    </row>
    <row r="101" spans="2:11" ht="18" x14ac:dyDescent="0.25">
      <c r="B101" s="40">
        <v>45647</v>
      </c>
      <c r="C101" s="29" t="s">
        <v>54</v>
      </c>
      <c r="D101" s="27" t="s">
        <v>42</v>
      </c>
      <c r="E101" s="10" t="s">
        <v>20</v>
      </c>
      <c r="F101" s="61">
        <f>VLOOKUP(E101,Data!$I$21:$J$30,2)</f>
        <v>2</v>
      </c>
      <c r="G101" s="23">
        <v>19</v>
      </c>
      <c r="H101" s="23"/>
      <c r="I101" s="61"/>
      <c r="J101" s="62">
        <f>Workouts[[#This Row],[Body za Umiestnenie]]+Workouts[[#This Row],[Body Účasť]]</f>
        <v>2</v>
      </c>
      <c r="K101" s="10"/>
    </row>
    <row r="102" spans="2:11" ht="18" x14ac:dyDescent="0.25">
      <c r="B102" s="40">
        <v>45647</v>
      </c>
      <c r="C102" s="29" t="s">
        <v>58</v>
      </c>
      <c r="D102" s="27" t="s">
        <v>42</v>
      </c>
      <c r="E102" s="10" t="s">
        <v>18</v>
      </c>
      <c r="F102" s="61">
        <f>VLOOKUP(E102,Data!$I$21:$J$30,2)</f>
        <v>2</v>
      </c>
      <c r="G102" s="23">
        <v>1</v>
      </c>
      <c r="H102" s="23">
        <v>1</v>
      </c>
      <c r="I102" s="30"/>
      <c r="J102" s="62">
        <f>Workouts[[#This Row],[Body za Umiestnenie]]+Workouts[[#This Row],[Body Účasť]]</f>
        <v>2</v>
      </c>
      <c r="K102" s="10"/>
    </row>
    <row r="103" spans="2:11" ht="18" x14ac:dyDescent="0.25">
      <c r="B103" s="40">
        <v>45647</v>
      </c>
      <c r="C103" s="29" t="s">
        <v>58</v>
      </c>
      <c r="D103" s="27" t="s">
        <v>43</v>
      </c>
      <c r="E103" s="10" t="s">
        <v>18</v>
      </c>
      <c r="F103" s="61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62">
        <f>Workouts[[#This Row],[Body za Umiestnenie]]+Workouts[[#This Row],[Body Účasť]]</f>
        <v>3</v>
      </c>
      <c r="K103" s="10"/>
    </row>
    <row r="104" spans="2:11" ht="18" x14ac:dyDescent="0.25">
      <c r="B104" s="40">
        <v>45647</v>
      </c>
      <c r="C104" s="29" t="s">
        <v>58</v>
      </c>
      <c r="D104" s="27" t="s">
        <v>78</v>
      </c>
      <c r="E104" s="10" t="s">
        <v>18</v>
      </c>
      <c r="F104" s="61">
        <f>VLOOKUP(E104,Data!$I$21:$J$30,2)</f>
        <v>2</v>
      </c>
      <c r="G104" s="23">
        <v>2</v>
      </c>
      <c r="H104" s="23">
        <v>3</v>
      </c>
      <c r="I104" s="30"/>
      <c r="J104" s="62">
        <f>Workouts[[#This Row],[Body za Umiestnenie]]+Workouts[[#This Row],[Body Účasť]]</f>
        <v>2</v>
      </c>
      <c r="K104" s="10"/>
    </row>
    <row r="105" spans="2:11" ht="18" x14ac:dyDescent="0.25">
      <c r="B105" s="40">
        <v>45647</v>
      </c>
      <c r="C105" s="29" t="s">
        <v>58</v>
      </c>
      <c r="D105" s="27" t="s">
        <v>74</v>
      </c>
      <c r="E105" s="10" t="s">
        <v>18</v>
      </c>
      <c r="F105" s="61">
        <f>VLOOKUP(E105,Data!$I$21:$J$30,2)</f>
        <v>2</v>
      </c>
      <c r="G105" s="23">
        <v>3</v>
      </c>
      <c r="H105" s="23">
        <v>3</v>
      </c>
      <c r="I105" s="30"/>
      <c r="J105" s="62">
        <f>Workouts[[#This Row],[Body za Umiestnenie]]+Workouts[[#This Row],[Body Účasť]]</f>
        <v>2</v>
      </c>
      <c r="K105" s="10"/>
    </row>
    <row r="106" spans="2:11" ht="18" x14ac:dyDescent="0.25">
      <c r="B106" s="40">
        <v>45647</v>
      </c>
      <c r="C106" s="29" t="s">
        <v>58</v>
      </c>
      <c r="D106" s="27" t="s">
        <v>79</v>
      </c>
      <c r="E106" s="10" t="s">
        <v>18</v>
      </c>
      <c r="F106" s="61">
        <f>VLOOKUP(E106,Data!$I$21:$J$30,2)</f>
        <v>2</v>
      </c>
      <c r="G106" s="23">
        <v>1</v>
      </c>
      <c r="H106" s="23">
        <v>1</v>
      </c>
      <c r="I106" s="30"/>
      <c r="J106" s="62">
        <f>Workouts[[#This Row],[Body za Umiestnenie]]+Workouts[[#This Row],[Body Účasť]]</f>
        <v>2</v>
      </c>
      <c r="K106" s="10"/>
    </row>
    <row r="107" spans="2:11" ht="18" x14ac:dyDescent="0.25">
      <c r="B107" s="40">
        <v>45647</v>
      </c>
      <c r="C107" s="29" t="s">
        <v>58</v>
      </c>
      <c r="D107" s="27" t="s">
        <v>71</v>
      </c>
      <c r="E107" s="10" t="s">
        <v>18</v>
      </c>
      <c r="F107" s="61">
        <f>VLOOKUP(E107,Data!$I$21:$J$30,2)</f>
        <v>2</v>
      </c>
      <c r="G107" s="23">
        <v>1</v>
      </c>
      <c r="H107" s="23">
        <v>2</v>
      </c>
      <c r="I107" s="30"/>
      <c r="J107" s="62">
        <f>Workouts[[#This Row],[Body za Umiestnenie]]+Workouts[[#This Row],[Body Účasť]]</f>
        <v>2</v>
      </c>
      <c r="K107" s="10"/>
    </row>
    <row r="108" spans="2:11" ht="18" x14ac:dyDescent="0.25">
      <c r="B108" s="40">
        <v>45647</v>
      </c>
      <c r="C108" s="29" t="s">
        <v>58</v>
      </c>
      <c r="D108" s="27" t="s">
        <v>80</v>
      </c>
      <c r="E108" s="10" t="s">
        <v>18</v>
      </c>
      <c r="F108" s="61">
        <f>VLOOKUP(E108,Data!$I$21:$J$30,2)</f>
        <v>2</v>
      </c>
      <c r="G108" s="23">
        <v>2</v>
      </c>
      <c r="H108" s="23">
        <v>2</v>
      </c>
      <c r="I108" s="61"/>
      <c r="J108" s="62">
        <f>Workouts[[#This Row],[Body za Umiestnenie]]+Workouts[[#This Row],[Body Účasť]]</f>
        <v>2</v>
      </c>
      <c r="K108" s="10"/>
    </row>
    <row r="109" spans="2:11" ht="18" x14ac:dyDescent="0.25">
      <c r="B109" s="40">
        <v>45647</v>
      </c>
      <c r="C109" s="29" t="s">
        <v>58</v>
      </c>
      <c r="D109" s="27" t="s">
        <v>39</v>
      </c>
      <c r="E109" s="10" t="s">
        <v>18</v>
      </c>
      <c r="F109" s="61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62">
        <f>Workouts[[#This Row],[Body za Umiestnenie]]+Workouts[[#This Row],[Body Účasť]]</f>
        <v>3</v>
      </c>
      <c r="K109" s="10"/>
    </row>
    <row r="110" spans="2:11" ht="18" x14ac:dyDescent="0.25">
      <c r="B110" s="40">
        <v>45647</v>
      </c>
      <c r="C110" s="29" t="s">
        <v>58</v>
      </c>
      <c r="D110" s="27" t="s">
        <v>73</v>
      </c>
      <c r="E110" s="10" t="s">
        <v>18</v>
      </c>
      <c r="F110" s="61">
        <f>VLOOKUP(E110,Data!$I$21:$J$30,2)</f>
        <v>2</v>
      </c>
      <c r="G110" s="23">
        <v>2</v>
      </c>
      <c r="H110" s="23">
        <v>3</v>
      </c>
      <c r="I110" s="61"/>
      <c r="J110" s="62">
        <f>Workouts[[#This Row],[Body za Umiestnenie]]+Workouts[[#This Row],[Body Účasť]]</f>
        <v>2</v>
      </c>
      <c r="K110" s="10"/>
    </row>
    <row r="111" spans="2:11" ht="18" x14ac:dyDescent="0.25">
      <c r="B111" s="40">
        <v>45647</v>
      </c>
      <c r="C111" s="29" t="s">
        <v>58</v>
      </c>
      <c r="D111" s="27" t="s">
        <v>44</v>
      </c>
      <c r="E111" s="10" t="s">
        <v>18</v>
      </c>
      <c r="F111" s="61">
        <f>VLOOKUP(E111,Data!$I$21:$J$30,2)</f>
        <v>2</v>
      </c>
      <c r="G111" s="23">
        <v>3</v>
      </c>
      <c r="H111" s="23">
        <v>3</v>
      </c>
      <c r="I111" s="61"/>
      <c r="J111" s="62">
        <f>Workouts[[#This Row],[Body za Umiestnenie]]+Workouts[[#This Row],[Body Účasť]]</f>
        <v>2</v>
      </c>
      <c r="K111" s="10"/>
    </row>
    <row r="112" spans="2:11" ht="18" x14ac:dyDescent="0.25">
      <c r="B112" s="40">
        <v>45647</v>
      </c>
      <c r="C112" s="29" t="s">
        <v>58</v>
      </c>
      <c r="D112" s="27" t="s">
        <v>72</v>
      </c>
      <c r="E112" s="10" t="s">
        <v>18</v>
      </c>
      <c r="F112" s="61">
        <f>VLOOKUP(E112,Data!$I$21:$J$30,2)</f>
        <v>2</v>
      </c>
      <c r="G112" s="23">
        <v>1</v>
      </c>
      <c r="H112" s="23">
        <v>1</v>
      </c>
      <c r="I112" s="61"/>
      <c r="J112" s="62">
        <f>Workouts[[#This Row],[Body za Umiestnenie]]+Workouts[[#This Row],[Body Účasť]]</f>
        <v>2</v>
      </c>
      <c r="K112" s="10"/>
    </row>
    <row r="113" spans="2:11" ht="18" x14ac:dyDescent="0.25">
      <c r="B113" s="40">
        <v>45647</v>
      </c>
      <c r="C113" s="29" t="s">
        <v>58</v>
      </c>
      <c r="D113" s="27" t="s">
        <v>81</v>
      </c>
      <c r="E113" s="10" t="s">
        <v>18</v>
      </c>
      <c r="F113" s="61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62">
        <f>Workouts[[#This Row],[Body za Umiestnenie]]+Workouts[[#This Row],[Body Účasť]]</f>
        <v>4</v>
      </c>
      <c r="K113" s="10"/>
    </row>
    <row r="114" spans="2:11" ht="18" x14ac:dyDescent="0.25">
      <c r="B114" s="40">
        <v>45647</v>
      </c>
      <c r="C114" s="29" t="s">
        <v>58</v>
      </c>
      <c r="D114" s="27" t="s">
        <v>82</v>
      </c>
      <c r="E114" s="10" t="s">
        <v>18</v>
      </c>
      <c r="F114" s="61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62">
        <f>Workouts[[#This Row],[Body za Umiestnenie]]+Workouts[[#This Row],[Body Účasť]]</f>
        <v>3</v>
      </c>
      <c r="K114" s="10"/>
    </row>
    <row r="115" spans="2:11" ht="18" x14ac:dyDescent="0.25">
      <c r="B115" s="40">
        <v>45647</v>
      </c>
      <c r="C115" s="29" t="s">
        <v>58</v>
      </c>
      <c r="D115" s="27" t="s">
        <v>83</v>
      </c>
      <c r="E115" s="10" t="s">
        <v>18</v>
      </c>
      <c r="F115" s="61">
        <f>VLOOKUP(E115,Data!$I$21:$J$30,2)</f>
        <v>2</v>
      </c>
      <c r="G115" s="23">
        <v>3</v>
      </c>
      <c r="H115" s="23">
        <v>4</v>
      </c>
      <c r="I115" s="61"/>
      <c r="J115" s="62">
        <f>Workouts[[#This Row],[Body za Umiestnenie]]+Workouts[[#This Row],[Body Účasť]]</f>
        <v>2</v>
      </c>
      <c r="K115" s="10"/>
    </row>
    <row r="116" spans="2:11" ht="18" x14ac:dyDescent="0.25">
      <c r="B116" s="40">
        <v>45647</v>
      </c>
      <c r="C116" s="29" t="s">
        <v>58</v>
      </c>
      <c r="D116" s="27" t="s">
        <v>84</v>
      </c>
      <c r="E116" s="10" t="s">
        <v>18</v>
      </c>
      <c r="F116" s="61">
        <f>VLOOKUP(E116,Data!$I$21:$J$30,2)</f>
        <v>2</v>
      </c>
      <c r="G116" s="23">
        <v>4</v>
      </c>
      <c r="H116" s="23">
        <v>4</v>
      </c>
      <c r="I116" s="61"/>
      <c r="J116" s="62">
        <f>Workouts[[#This Row],[Body za Umiestnenie]]+Workouts[[#This Row],[Body Účasť]]</f>
        <v>2</v>
      </c>
      <c r="K116" s="10"/>
    </row>
    <row r="117" spans="2:11" ht="18" x14ac:dyDescent="0.25">
      <c r="B117" s="40">
        <v>45668</v>
      </c>
      <c r="C117" s="29" t="s">
        <v>58</v>
      </c>
      <c r="D117" s="27" t="s">
        <v>39</v>
      </c>
      <c r="E117" s="10" t="s">
        <v>17</v>
      </c>
      <c r="F117" s="61">
        <f>VLOOKUP(E117,Data!$I$21:$J$30,2)</f>
        <v>4</v>
      </c>
      <c r="G117" s="23">
        <v>1</v>
      </c>
      <c r="H117" s="23"/>
      <c r="I117" s="61">
        <v>16</v>
      </c>
      <c r="J117" s="62">
        <f>Workouts[[#This Row],[Body za Umiestnenie]]+Workouts[[#This Row],[Body Účasť]]</f>
        <v>20</v>
      </c>
      <c r="K117" s="10"/>
    </row>
    <row r="118" spans="2:11" ht="18" x14ac:dyDescent="0.25">
      <c r="B118" s="40">
        <v>45668</v>
      </c>
      <c r="C118" s="29" t="s">
        <v>54</v>
      </c>
      <c r="D118" s="27" t="s">
        <v>50</v>
      </c>
      <c r="E118" s="10" t="s">
        <v>20</v>
      </c>
      <c r="F118" s="61">
        <f>VLOOKUP(E118,Data!$I$21:$J$30,2)</f>
        <v>2</v>
      </c>
      <c r="G118" s="23">
        <v>5</v>
      </c>
      <c r="H118" s="23"/>
      <c r="I118" s="61">
        <v>1</v>
      </c>
      <c r="J118" s="62">
        <f>Workouts[[#This Row],[Body za Umiestnenie]]+Workouts[[#This Row],[Body Účasť]]</f>
        <v>3</v>
      </c>
      <c r="K118" s="10"/>
    </row>
    <row r="119" spans="2:11" ht="18" x14ac:dyDescent="0.25">
      <c r="B119" s="40">
        <v>45676</v>
      </c>
      <c r="C119" s="29" t="s">
        <v>16</v>
      </c>
      <c r="D119" s="27" t="s">
        <v>39</v>
      </c>
      <c r="E119" s="10" t="s">
        <v>16</v>
      </c>
      <c r="F119" s="61">
        <f>VLOOKUP(E119,Data!$I$21:$J$30,2)</f>
        <v>8</v>
      </c>
      <c r="G119" s="23">
        <v>3</v>
      </c>
      <c r="H119" s="23"/>
      <c r="I119" s="61">
        <v>10</v>
      </c>
      <c r="J119" s="62">
        <f>Workouts[[#This Row],[Body za Umiestnenie]]+Workouts[[#This Row],[Body Účasť]]</f>
        <v>18</v>
      </c>
      <c r="K119" s="10"/>
    </row>
    <row r="120" spans="2:11" ht="18" x14ac:dyDescent="0.25">
      <c r="B120" s="40">
        <v>45676</v>
      </c>
      <c r="C120" s="29" t="s">
        <v>16</v>
      </c>
      <c r="D120" s="27" t="s">
        <v>46</v>
      </c>
      <c r="E120" s="10" t="s">
        <v>16</v>
      </c>
      <c r="F120" s="61">
        <f>VLOOKUP(E120,Data!$I$21:$J$30,2)</f>
        <v>8</v>
      </c>
      <c r="G120" s="23">
        <v>7</v>
      </c>
      <c r="H120" s="23"/>
      <c r="I120" s="61">
        <v>6</v>
      </c>
      <c r="J120" s="62">
        <f>Workouts[[#This Row],[Body za Umiestnenie]]+Workouts[[#This Row],[Body Účasť]]</f>
        <v>14</v>
      </c>
      <c r="K120" s="10"/>
    </row>
    <row r="121" spans="2:11" ht="18" x14ac:dyDescent="0.25">
      <c r="B121" s="40">
        <v>45676</v>
      </c>
      <c r="C121" s="29" t="s">
        <v>16</v>
      </c>
      <c r="D121" s="27" t="s">
        <v>45</v>
      </c>
      <c r="E121" s="10" t="s">
        <v>16</v>
      </c>
      <c r="F121" s="61">
        <f>VLOOKUP(E121,Data!$I$21:$J$30,2)</f>
        <v>8</v>
      </c>
      <c r="G121" s="23">
        <v>15</v>
      </c>
      <c r="H121" s="23"/>
      <c r="I121" s="61"/>
      <c r="J121" s="62">
        <f>Workouts[[#This Row],[Body za Umiestnenie]]+Workouts[[#This Row],[Body Účasť]]</f>
        <v>8</v>
      </c>
      <c r="K121" s="10"/>
    </row>
    <row r="122" spans="2:11" ht="18" x14ac:dyDescent="0.25">
      <c r="B122" s="40">
        <v>45676</v>
      </c>
      <c r="C122" s="29" t="s">
        <v>16</v>
      </c>
      <c r="D122" s="27" t="s">
        <v>70</v>
      </c>
      <c r="E122" s="10" t="s">
        <v>16</v>
      </c>
      <c r="F122" s="61">
        <f>VLOOKUP(E122,Data!$I$21:$J$30,2)</f>
        <v>8</v>
      </c>
      <c r="G122" s="23">
        <v>57</v>
      </c>
      <c r="H122" s="23"/>
      <c r="I122" s="61"/>
      <c r="J122" s="62">
        <f>Workouts[[#This Row],[Body za Umiestnenie]]+Workouts[[#This Row],[Body Účasť]]</f>
        <v>8</v>
      </c>
      <c r="K122" s="10"/>
    </row>
    <row r="123" spans="2:11" ht="18" x14ac:dyDescent="0.25">
      <c r="B123" s="40">
        <v>45676</v>
      </c>
      <c r="C123" s="29" t="s">
        <v>16</v>
      </c>
      <c r="D123" s="27" t="s">
        <v>5</v>
      </c>
      <c r="E123" s="10" t="s">
        <v>16</v>
      </c>
      <c r="F123" s="61">
        <f>VLOOKUP(E123,Data!$I$21:$J$30,2)</f>
        <v>8</v>
      </c>
      <c r="G123" s="23">
        <v>27</v>
      </c>
      <c r="H123" s="23"/>
      <c r="I123" s="61"/>
      <c r="J123" s="62">
        <f>Workouts[[#This Row],[Body za Umiestnenie]]+Workouts[[#This Row],[Body Účasť]]</f>
        <v>8</v>
      </c>
      <c r="K123" s="10"/>
    </row>
    <row r="124" spans="2:11" ht="18" x14ac:dyDescent="0.25">
      <c r="B124" s="40">
        <v>45682</v>
      </c>
      <c r="C124" s="29" t="s">
        <v>55</v>
      </c>
      <c r="D124" s="27" t="s">
        <v>5</v>
      </c>
      <c r="E124" s="10" t="s">
        <v>19</v>
      </c>
      <c r="F124" s="61">
        <f>VLOOKUP(E124,Data!$I$21:$J$30,2)</f>
        <v>2</v>
      </c>
      <c r="G124" s="23">
        <v>21</v>
      </c>
      <c r="H124" s="23"/>
      <c r="I124" s="61"/>
      <c r="J124" s="62">
        <f>Workouts[[#This Row],[Body za Umiestnenie]]+Workouts[[#This Row],[Body Účasť]]</f>
        <v>2</v>
      </c>
      <c r="K124" s="10"/>
    </row>
    <row r="125" spans="2:11" ht="18" x14ac:dyDescent="0.25">
      <c r="B125" s="40">
        <v>45682</v>
      </c>
      <c r="C125" s="29" t="s">
        <v>55</v>
      </c>
      <c r="D125" s="27" t="s">
        <v>42</v>
      </c>
      <c r="E125" s="10" t="s">
        <v>19</v>
      </c>
      <c r="F125" s="61">
        <f>VLOOKUP(E125,Data!$I$21:$J$30,2)</f>
        <v>2</v>
      </c>
      <c r="G125" s="23">
        <v>49</v>
      </c>
      <c r="H125" s="23"/>
      <c r="I125" s="61"/>
      <c r="J125" s="62">
        <f>Workouts[[#This Row],[Body za Umiestnenie]]+Workouts[[#This Row],[Body Účasť]]</f>
        <v>2</v>
      </c>
      <c r="K125" s="10"/>
    </row>
    <row r="126" spans="2:11" ht="18" x14ac:dyDescent="0.25">
      <c r="B126" s="40">
        <v>45683</v>
      </c>
      <c r="C126" s="29" t="s">
        <v>54</v>
      </c>
      <c r="D126" s="27" t="s">
        <v>5</v>
      </c>
      <c r="E126" s="10" t="s">
        <v>17</v>
      </c>
      <c r="F126" s="61">
        <f>VLOOKUP(E126,Data!$I$21:$J$30,2)</f>
        <v>4</v>
      </c>
      <c r="G126" s="23"/>
      <c r="H126" s="23"/>
      <c r="I126" s="61"/>
      <c r="J126" s="62">
        <f>Workouts[[#This Row],[Body za Umiestnenie]]+Workouts[[#This Row],[Body Účasť]]</f>
        <v>4</v>
      </c>
      <c r="K126" s="10"/>
    </row>
    <row r="127" spans="2:11" ht="18" x14ac:dyDescent="0.25">
      <c r="B127" s="40">
        <v>45683</v>
      </c>
      <c r="C127" s="29" t="s">
        <v>58</v>
      </c>
      <c r="D127" s="27" t="s">
        <v>85</v>
      </c>
      <c r="E127" s="10" t="s">
        <v>18</v>
      </c>
      <c r="F127" s="61">
        <f>VLOOKUP(E127,Data!$I$21:$J$30,2)</f>
        <v>2</v>
      </c>
      <c r="G127" s="23">
        <v>1</v>
      </c>
      <c r="H127" s="23">
        <v>2</v>
      </c>
      <c r="I127" s="30"/>
      <c r="J127" s="62">
        <f>Workouts[[#This Row],[Body za Umiestnenie]]+Workouts[[#This Row],[Body Účasť]]</f>
        <v>2</v>
      </c>
      <c r="K127" s="10"/>
    </row>
    <row r="128" spans="2:11" ht="18" x14ac:dyDescent="0.25">
      <c r="B128" s="40">
        <v>45683</v>
      </c>
      <c r="C128" s="29" t="s">
        <v>58</v>
      </c>
      <c r="D128" s="27" t="s">
        <v>86</v>
      </c>
      <c r="E128" s="10" t="s">
        <v>18</v>
      </c>
      <c r="F128" s="61">
        <f>VLOOKUP(E128,Data!$I$21:$J$30,2)</f>
        <v>2</v>
      </c>
      <c r="G128" s="23">
        <v>2</v>
      </c>
      <c r="H128" s="23">
        <v>2</v>
      </c>
      <c r="I128" s="30"/>
      <c r="J128" s="62">
        <f>Workouts[[#This Row],[Body za Umiestnenie]]+Workouts[[#This Row],[Body Účasť]]</f>
        <v>2</v>
      </c>
      <c r="K128" s="10"/>
    </row>
    <row r="129" spans="2:11" ht="18" x14ac:dyDescent="0.25">
      <c r="B129" s="40">
        <v>45683</v>
      </c>
      <c r="C129" s="29" t="s">
        <v>58</v>
      </c>
      <c r="D129" s="27" t="s">
        <v>43</v>
      </c>
      <c r="E129" s="10" t="s">
        <v>18</v>
      </c>
      <c r="F129" s="61">
        <f>VLOOKUP(E129,Data!$I$21:$J$30,2)</f>
        <v>2</v>
      </c>
      <c r="G129" s="23">
        <v>1</v>
      </c>
      <c r="H129" s="23">
        <v>4</v>
      </c>
      <c r="I129" s="30">
        <f t="shared" ref="I129:I130" si="4">H129-G129-1</f>
        <v>2</v>
      </c>
      <c r="J129" s="62">
        <f>Workouts[[#This Row],[Body za Umiestnenie]]+Workouts[[#This Row],[Body Účasť]]</f>
        <v>4</v>
      </c>
      <c r="K129" s="10"/>
    </row>
    <row r="130" spans="2:11" ht="18" x14ac:dyDescent="0.25">
      <c r="B130" s="40">
        <v>45683</v>
      </c>
      <c r="C130" s="29" t="s">
        <v>58</v>
      </c>
      <c r="D130" s="27" t="s">
        <v>76</v>
      </c>
      <c r="E130" s="10" t="s">
        <v>18</v>
      </c>
      <c r="F130" s="61">
        <f>VLOOKUP(E130,Data!$I$21:$J$30,2)</f>
        <v>2</v>
      </c>
      <c r="G130" s="23">
        <v>2</v>
      </c>
      <c r="H130" s="23">
        <v>4</v>
      </c>
      <c r="I130" s="30">
        <f t="shared" si="4"/>
        <v>1</v>
      </c>
      <c r="J130" s="62">
        <f>Workouts[[#This Row],[Body za Umiestnenie]]+Workouts[[#This Row],[Body Účasť]]</f>
        <v>3</v>
      </c>
      <c r="K130" s="10"/>
    </row>
    <row r="131" spans="2:11" ht="18" x14ac:dyDescent="0.25">
      <c r="B131" s="40">
        <v>45683</v>
      </c>
      <c r="C131" s="29" t="s">
        <v>58</v>
      </c>
      <c r="D131" s="27" t="s">
        <v>87</v>
      </c>
      <c r="E131" s="10" t="s">
        <v>18</v>
      </c>
      <c r="F131" s="61">
        <f>VLOOKUP(E131,Data!$I$21:$J$30,2)</f>
        <v>2</v>
      </c>
      <c r="G131" s="23">
        <v>3</v>
      </c>
      <c r="H131" s="23">
        <v>4</v>
      </c>
      <c r="I131" s="61"/>
      <c r="J131" s="62">
        <f>Workouts[[#This Row],[Body za Umiestnenie]]+Workouts[[#This Row],[Body Účasť]]</f>
        <v>2</v>
      </c>
      <c r="K131" s="10"/>
    </row>
    <row r="132" spans="2:11" ht="18" x14ac:dyDescent="0.25">
      <c r="B132" s="40">
        <v>45683</v>
      </c>
      <c r="C132" s="29" t="s">
        <v>58</v>
      </c>
      <c r="D132" s="27" t="s">
        <v>88</v>
      </c>
      <c r="E132" s="10" t="s">
        <v>18</v>
      </c>
      <c r="F132" s="61">
        <f>VLOOKUP(E132,Data!$I$21:$J$30,2)</f>
        <v>2</v>
      </c>
      <c r="G132" s="23">
        <v>4</v>
      </c>
      <c r="H132" s="23">
        <v>4</v>
      </c>
      <c r="I132" s="61"/>
      <c r="J132" s="62">
        <f>Workouts[[#This Row],[Body za Umiestnenie]]+Workouts[[#This Row],[Body Účasť]]</f>
        <v>2</v>
      </c>
      <c r="K132" s="10"/>
    </row>
    <row r="133" spans="2:11" ht="18" x14ac:dyDescent="0.25">
      <c r="B133" s="40">
        <v>45683</v>
      </c>
      <c r="C133" s="29" t="s">
        <v>58</v>
      </c>
      <c r="D133" s="27" t="s">
        <v>72</v>
      </c>
      <c r="E133" s="10" t="s">
        <v>18</v>
      </c>
      <c r="F133" s="61">
        <f>VLOOKUP(E133,Data!$I$21:$J$30,2)</f>
        <v>2</v>
      </c>
      <c r="G133" s="23">
        <v>1</v>
      </c>
      <c r="H133" s="23">
        <v>6</v>
      </c>
      <c r="I133" s="30">
        <f t="shared" ref="I133:I136" si="5">H133-G133-1</f>
        <v>4</v>
      </c>
      <c r="J133" s="62">
        <f>Workouts[[#This Row],[Body za Umiestnenie]]+Workouts[[#This Row],[Body Účasť]]</f>
        <v>6</v>
      </c>
      <c r="K133" s="10"/>
    </row>
    <row r="134" spans="2:11" ht="18" x14ac:dyDescent="0.25">
      <c r="B134" s="40">
        <v>45683</v>
      </c>
      <c r="C134" s="29" t="s">
        <v>58</v>
      </c>
      <c r="D134" s="27" t="s">
        <v>89</v>
      </c>
      <c r="E134" s="10" t="s">
        <v>18</v>
      </c>
      <c r="F134" s="61">
        <f>VLOOKUP(E134,Data!$I$21:$J$30,2)</f>
        <v>2</v>
      </c>
      <c r="G134" s="23">
        <v>2</v>
      </c>
      <c r="H134" s="23">
        <v>6</v>
      </c>
      <c r="I134" s="30">
        <f t="shared" si="5"/>
        <v>3</v>
      </c>
      <c r="J134" s="62">
        <f>Workouts[[#This Row],[Body za Umiestnenie]]+Workouts[[#This Row],[Body Účasť]]</f>
        <v>5</v>
      </c>
      <c r="K134" s="10"/>
    </row>
    <row r="135" spans="2:11" ht="18" x14ac:dyDescent="0.25">
      <c r="B135" s="40">
        <v>45683</v>
      </c>
      <c r="C135" s="29" t="s">
        <v>58</v>
      </c>
      <c r="D135" s="27" t="s">
        <v>90</v>
      </c>
      <c r="E135" s="10" t="s">
        <v>18</v>
      </c>
      <c r="F135" s="61">
        <f>VLOOKUP(E135,Data!$I$21:$J$30,2)</f>
        <v>2</v>
      </c>
      <c r="G135" s="23">
        <v>3</v>
      </c>
      <c r="H135" s="23">
        <v>6</v>
      </c>
      <c r="I135" s="30">
        <f t="shared" si="5"/>
        <v>2</v>
      </c>
      <c r="J135" s="62">
        <f>Workouts[[#This Row],[Body za Umiestnenie]]+Workouts[[#This Row],[Body Účasť]]</f>
        <v>4</v>
      </c>
      <c r="K135" s="10"/>
    </row>
    <row r="136" spans="2:11" ht="18" x14ac:dyDescent="0.25">
      <c r="B136" s="40">
        <v>45683</v>
      </c>
      <c r="C136" s="29" t="s">
        <v>58</v>
      </c>
      <c r="D136" s="27" t="s">
        <v>91</v>
      </c>
      <c r="E136" s="10" t="s">
        <v>18</v>
      </c>
      <c r="F136" s="61">
        <f>VLOOKUP(E136,Data!$I$21:$J$30,2)</f>
        <v>2</v>
      </c>
      <c r="G136" s="23">
        <v>4</v>
      </c>
      <c r="H136" s="23">
        <v>6</v>
      </c>
      <c r="I136" s="30">
        <f t="shared" si="5"/>
        <v>1</v>
      </c>
      <c r="J136" s="62">
        <f>Workouts[[#This Row],[Body za Umiestnenie]]+Workouts[[#This Row],[Body Účasť]]</f>
        <v>3</v>
      </c>
      <c r="K136" s="10"/>
    </row>
    <row r="137" spans="2:11" ht="18" x14ac:dyDescent="0.25">
      <c r="B137" s="40">
        <v>45683</v>
      </c>
      <c r="C137" s="29" t="s">
        <v>58</v>
      </c>
      <c r="D137" s="27" t="s">
        <v>92</v>
      </c>
      <c r="E137" s="10" t="s">
        <v>18</v>
      </c>
      <c r="F137" s="61">
        <f>VLOOKUP(E137,Data!$I$21:$J$30,2)</f>
        <v>2</v>
      </c>
      <c r="G137" s="23">
        <v>5</v>
      </c>
      <c r="H137" s="23">
        <v>6</v>
      </c>
      <c r="I137" s="61"/>
      <c r="J137" s="62">
        <f>Workouts[[#This Row],[Body za Umiestnenie]]+Workouts[[#This Row],[Body Účasť]]</f>
        <v>2</v>
      </c>
      <c r="K137" s="10"/>
    </row>
    <row r="138" spans="2:11" ht="18" x14ac:dyDescent="0.25">
      <c r="B138" s="40">
        <v>45683</v>
      </c>
      <c r="C138" s="29" t="s">
        <v>58</v>
      </c>
      <c r="D138" s="27" t="s">
        <v>93</v>
      </c>
      <c r="E138" s="10" t="s">
        <v>18</v>
      </c>
      <c r="F138" s="61">
        <f>VLOOKUP(E138,Data!$I$21:$J$30,2)</f>
        <v>2</v>
      </c>
      <c r="G138" s="23">
        <v>6</v>
      </c>
      <c r="H138" s="23">
        <v>6</v>
      </c>
      <c r="I138" s="61"/>
      <c r="J138" s="62">
        <f>Workouts[[#This Row],[Body za Umiestnenie]]+Workouts[[#This Row],[Body Účasť]]</f>
        <v>2</v>
      </c>
      <c r="K138" s="10"/>
    </row>
    <row r="139" spans="2:11" ht="18" x14ac:dyDescent="0.25">
      <c r="B139" s="40">
        <v>45683</v>
      </c>
      <c r="C139" s="29" t="s">
        <v>58</v>
      </c>
      <c r="D139" s="27" t="s">
        <v>39</v>
      </c>
      <c r="E139" s="10" t="s">
        <v>18</v>
      </c>
      <c r="F139" s="61">
        <f>VLOOKUP(E139,Data!$I$21:$J$30,2)</f>
        <v>2</v>
      </c>
      <c r="G139" s="23">
        <v>1</v>
      </c>
      <c r="H139" s="23">
        <v>9</v>
      </c>
      <c r="I139" s="30">
        <f t="shared" ref="I139:I145" si="6">H139-G139-1</f>
        <v>7</v>
      </c>
      <c r="J139" s="62">
        <f>Workouts[[#This Row],[Body za Umiestnenie]]+Workouts[[#This Row],[Body Účasť]]</f>
        <v>9</v>
      </c>
      <c r="K139" s="10"/>
    </row>
    <row r="140" spans="2:11" ht="18" x14ac:dyDescent="0.25">
      <c r="B140" s="40">
        <v>45683</v>
      </c>
      <c r="C140" s="29" t="s">
        <v>58</v>
      </c>
      <c r="D140" s="27" t="s">
        <v>48</v>
      </c>
      <c r="E140" s="10" t="s">
        <v>18</v>
      </c>
      <c r="F140" s="61">
        <f>VLOOKUP(E140,Data!$I$21:$J$30,2)</f>
        <v>2</v>
      </c>
      <c r="G140" s="23">
        <v>2</v>
      </c>
      <c r="H140" s="23">
        <v>9</v>
      </c>
      <c r="I140" s="30">
        <f t="shared" si="6"/>
        <v>6</v>
      </c>
      <c r="J140" s="62">
        <f>Workouts[[#This Row],[Body za Umiestnenie]]+Workouts[[#This Row],[Body Účasť]]</f>
        <v>8</v>
      </c>
      <c r="K140" s="10"/>
    </row>
    <row r="141" spans="2:11" ht="18" x14ac:dyDescent="0.25">
      <c r="B141" s="40">
        <v>45683</v>
      </c>
      <c r="C141" s="29" t="s">
        <v>58</v>
      </c>
      <c r="D141" s="27" t="s">
        <v>75</v>
      </c>
      <c r="E141" s="10" t="s">
        <v>18</v>
      </c>
      <c r="F141" s="61">
        <f>VLOOKUP(E141,Data!$I$21:$J$30,2)</f>
        <v>2</v>
      </c>
      <c r="G141" s="23">
        <v>3</v>
      </c>
      <c r="H141" s="23">
        <v>9</v>
      </c>
      <c r="I141" s="30">
        <f t="shared" si="6"/>
        <v>5</v>
      </c>
      <c r="J141" s="62">
        <f>Workouts[[#This Row],[Body za Umiestnenie]]+Workouts[[#This Row],[Body Účasť]]</f>
        <v>7</v>
      </c>
      <c r="K141" s="10"/>
    </row>
    <row r="142" spans="2:11" ht="18" x14ac:dyDescent="0.25">
      <c r="B142" s="40">
        <v>45683</v>
      </c>
      <c r="C142" s="29" t="s">
        <v>58</v>
      </c>
      <c r="D142" s="27" t="s">
        <v>60</v>
      </c>
      <c r="E142" s="10" t="s">
        <v>18</v>
      </c>
      <c r="F142" s="61">
        <f>VLOOKUP(E142,Data!$I$21:$J$30,2)</f>
        <v>2</v>
      </c>
      <c r="G142" s="23">
        <v>4</v>
      </c>
      <c r="H142" s="23">
        <v>9</v>
      </c>
      <c r="I142" s="30">
        <f t="shared" si="6"/>
        <v>4</v>
      </c>
      <c r="J142" s="62">
        <f>Workouts[[#This Row],[Body za Umiestnenie]]+Workouts[[#This Row],[Body Účasť]]</f>
        <v>6</v>
      </c>
      <c r="K142" s="10"/>
    </row>
    <row r="143" spans="2:11" ht="18" x14ac:dyDescent="0.25">
      <c r="B143" s="40">
        <v>45683</v>
      </c>
      <c r="C143" s="29" t="s">
        <v>58</v>
      </c>
      <c r="D143" s="27" t="s">
        <v>44</v>
      </c>
      <c r="E143" s="10" t="s">
        <v>18</v>
      </c>
      <c r="F143" s="61">
        <f>VLOOKUP(E143,Data!$I$21:$J$30,2)</f>
        <v>2</v>
      </c>
      <c r="G143" s="23">
        <v>5</v>
      </c>
      <c r="H143" s="23">
        <v>9</v>
      </c>
      <c r="I143" s="30">
        <f t="shared" si="6"/>
        <v>3</v>
      </c>
      <c r="J143" s="62">
        <f>Workouts[[#This Row],[Body za Umiestnenie]]+Workouts[[#This Row],[Body Účasť]]</f>
        <v>5</v>
      </c>
      <c r="K143" s="10"/>
    </row>
    <row r="144" spans="2:11" ht="18" x14ac:dyDescent="0.25">
      <c r="B144" s="40">
        <v>45683</v>
      </c>
      <c r="C144" s="29" t="s">
        <v>58</v>
      </c>
      <c r="D144" s="27" t="s">
        <v>66</v>
      </c>
      <c r="E144" s="10" t="s">
        <v>18</v>
      </c>
      <c r="F144" s="61">
        <f>VLOOKUP(E144,Data!$I$21:$J$30,2)</f>
        <v>2</v>
      </c>
      <c r="G144" s="23">
        <v>6</v>
      </c>
      <c r="H144" s="23">
        <v>9</v>
      </c>
      <c r="I144" s="30">
        <f t="shared" si="6"/>
        <v>2</v>
      </c>
      <c r="J144" s="62">
        <f>Workouts[[#This Row],[Body za Umiestnenie]]+Workouts[[#This Row],[Body Účasť]]</f>
        <v>4</v>
      </c>
      <c r="K144" s="10"/>
    </row>
    <row r="145" spans="2:11" ht="18" x14ac:dyDescent="0.25">
      <c r="B145" s="40">
        <v>45683</v>
      </c>
      <c r="C145" s="29" t="s">
        <v>58</v>
      </c>
      <c r="D145" s="27" t="s">
        <v>94</v>
      </c>
      <c r="E145" s="10" t="s">
        <v>18</v>
      </c>
      <c r="F145" s="61">
        <f>VLOOKUP(E145,Data!$I$21:$J$30,2)</f>
        <v>2</v>
      </c>
      <c r="G145" s="23">
        <v>7</v>
      </c>
      <c r="H145" s="23">
        <v>9</v>
      </c>
      <c r="I145" s="30">
        <f t="shared" si="6"/>
        <v>1</v>
      </c>
      <c r="J145" s="62">
        <f>Workouts[[#This Row],[Body za Umiestnenie]]+Workouts[[#This Row],[Body Účasť]]</f>
        <v>3</v>
      </c>
      <c r="K145" s="10"/>
    </row>
    <row r="146" spans="2:11" ht="18" x14ac:dyDescent="0.25">
      <c r="B146" s="40">
        <v>45683</v>
      </c>
      <c r="C146" s="29" t="s">
        <v>58</v>
      </c>
      <c r="D146" s="27" t="s">
        <v>95</v>
      </c>
      <c r="E146" s="10" t="s">
        <v>18</v>
      </c>
      <c r="F146" s="61">
        <f>VLOOKUP(E146,Data!$I$21:$J$30,2)</f>
        <v>2</v>
      </c>
      <c r="G146" s="23">
        <v>8</v>
      </c>
      <c r="H146" s="23">
        <v>9</v>
      </c>
      <c r="I146" s="61"/>
      <c r="J146" s="62">
        <f>Workouts[[#This Row],[Body za Umiestnenie]]+Workouts[[#This Row],[Body Účasť]]</f>
        <v>2</v>
      </c>
      <c r="K146" s="10"/>
    </row>
    <row r="147" spans="2:11" ht="18" x14ac:dyDescent="0.25">
      <c r="B147" s="40">
        <v>45683</v>
      </c>
      <c r="C147" s="29" t="s">
        <v>58</v>
      </c>
      <c r="D147" s="27" t="s">
        <v>77</v>
      </c>
      <c r="E147" s="10" t="s">
        <v>18</v>
      </c>
      <c r="F147" s="61">
        <f>VLOOKUP(E147,Data!$I$21:$J$30,2)</f>
        <v>2</v>
      </c>
      <c r="G147" s="23">
        <v>9</v>
      </c>
      <c r="H147" s="23">
        <v>9</v>
      </c>
      <c r="I147" s="61"/>
      <c r="J147" s="62">
        <f>Workouts[[#This Row],[Body za Umiestnenie]]+Workouts[[#This Row],[Body Účasť]]</f>
        <v>2</v>
      </c>
      <c r="K147" s="10"/>
    </row>
    <row r="148" spans="2:11" ht="18" x14ac:dyDescent="0.25">
      <c r="B148" s="40">
        <v>45683</v>
      </c>
      <c r="C148" s="29" t="s">
        <v>58</v>
      </c>
      <c r="D148" s="27" t="s">
        <v>47</v>
      </c>
      <c r="E148" s="10" t="s">
        <v>18</v>
      </c>
      <c r="F148" s="61">
        <f>VLOOKUP(E148,Data!$I$21:$J$30,2)</f>
        <v>2</v>
      </c>
      <c r="G148" s="23">
        <v>1</v>
      </c>
      <c r="H148" s="23">
        <v>4</v>
      </c>
      <c r="I148" s="30">
        <f t="shared" ref="I148:I149" si="7">H148-G148-1</f>
        <v>2</v>
      </c>
      <c r="J148" s="62">
        <f>Workouts[[#This Row],[Body za Umiestnenie]]+Workouts[[#This Row],[Body Účasť]]</f>
        <v>4</v>
      </c>
      <c r="K148" s="10"/>
    </row>
    <row r="149" spans="2:11" ht="18" x14ac:dyDescent="0.25">
      <c r="B149" s="40">
        <v>45683</v>
      </c>
      <c r="C149" s="29" t="s">
        <v>58</v>
      </c>
      <c r="D149" s="27" t="s">
        <v>71</v>
      </c>
      <c r="E149" s="10" t="s">
        <v>18</v>
      </c>
      <c r="F149" s="61">
        <f>VLOOKUP(E149,Data!$I$21:$J$30,2)</f>
        <v>2</v>
      </c>
      <c r="G149" s="23">
        <v>2</v>
      </c>
      <c r="H149" s="23">
        <v>4</v>
      </c>
      <c r="I149" s="30">
        <f t="shared" si="7"/>
        <v>1</v>
      </c>
      <c r="J149" s="62">
        <f>Workouts[[#This Row],[Body za Umiestnenie]]+Workouts[[#This Row],[Body Účasť]]</f>
        <v>3</v>
      </c>
      <c r="K149" s="10"/>
    </row>
    <row r="150" spans="2:11" ht="18" x14ac:dyDescent="0.25">
      <c r="B150" s="40">
        <v>45683</v>
      </c>
      <c r="C150" s="29" t="s">
        <v>58</v>
      </c>
      <c r="D150" s="27" t="s">
        <v>96</v>
      </c>
      <c r="E150" s="10" t="s">
        <v>18</v>
      </c>
      <c r="F150" s="61">
        <f>VLOOKUP(E150,Data!$I$21:$J$30,2)</f>
        <v>2</v>
      </c>
      <c r="G150" s="23">
        <v>3</v>
      </c>
      <c r="H150" s="23">
        <v>4</v>
      </c>
      <c r="I150" s="61"/>
      <c r="J150" s="62">
        <f>Workouts[[#This Row],[Body za Umiestnenie]]+Workouts[[#This Row],[Body Účasť]]</f>
        <v>2</v>
      </c>
      <c r="K150" s="10"/>
    </row>
    <row r="151" spans="2:11" ht="18" x14ac:dyDescent="0.25">
      <c r="B151" s="40">
        <v>45683</v>
      </c>
      <c r="C151" s="29" t="s">
        <v>58</v>
      </c>
      <c r="D151" s="27" t="s">
        <v>97</v>
      </c>
      <c r="E151" s="10" t="s">
        <v>18</v>
      </c>
      <c r="F151" s="61">
        <f>VLOOKUP(E151,Data!$I$21:$J$30,2)</f>
        <v>2</v>
      </c>
      <c r="G151" s="23">
        <v>4</v>
      </c>
      <c r="H151" s="23">
        <v>4</v>
      </c>
      <c r="I151" s="61"/>
      <c r="J151" s="62">
        <f>Workouts[[#This Row],[Body za Umiestnenie]]+Workouts[[#This Row],[Body Účasť]]</f>
        <v>2</v>
      </c>
      <c r="K151" s="10"/>
    </row>
    <row r="152" spans="2:11" ht="18" x14ac:dyDescent="0.25">
      <c r="B152" s="40">
        <v>45683</v>
      </c>
      <c r="C152" s="29" t="s">
        <v>58</v>
      </c>
      <c r="D152" s="27" t="s">
        <v>46</v>
      </c>
      <c r="E152" s="10" t="s">
        <v>18</v>
      </c>
      <c r="F152" s="61">
        <f>VLOOKUP(E152,Data!$I$21:$J$30,2)</f>
        <v>2</v>
      </c>
      <c r="G152" s="23">
        <v>1</v>
      </c>
      <c r="H152" s="23">
        <v>5</v>
      </c>
      <c r="I152" s="30">
        <f t="shared" ref="I152:I154" si="8">H152-G152-1</f>
        <v>3</v>
      </c>
      <c r="J152" s="62">
        <f>Workouts[[#This Row],[Body za Umiestnenie]]+Workouts[[#This Row],[Body Účasť]]</f>
        <v>5</v>
      </c>
      <c r="K152" s="10"/>
    </row>
    <row r="153" spans="2:11" ht="18" x14ac:dyDescent="0.25">
      <c r="B153" s="40">
        <v>45683</v>
      </c>
      <c r="C153" s="29" t="s">
        <v>58</v>
      </c>
      <c r="D153" s="27" t="s">
        <v>45</v>
      </c>
      <c r="E153" s="10" t="s">
        <v>18</v>
      </c>
      <c r="F153" s="61">
        <f>VLOOKUP(E153,Data!$I$21:$J$30,2)</f>
        <v>2</v>
      </c>
      <c r="G153" s="23">
        <v>2</v>
      </c>
      <c r="H153" s="23">
        <v>5</v>
      </c>
      <c r="I153" s="30">
        <f t="shared" si="8"/>
        <v>2</v>
      </c>
      <c r="J153" s="62">
        <f>Workouts[[#This Row],[Body za Umiestnenie]]+Workouts[[#This Row],[Body Účasť]]</f>
        <v>4</v>
      </c>
      <c r="K153" s="10"/>
    </row>
    <row r="154" spans="2:11" ht="18" x14ac:dyDescent="0.25">
      <c r="B154" s="40">
        <v>45683</v>
      </c>
      <c r="C154" s="29" t="s">
        <v>58</v>
      </c>
      <c r="D154" s="27" t="s">
        <v>42</v>
      </c>
      <c r="E154" s="10" t="s">
        <v>18</v>
      </c>
      <c r="F154" s="61">
        <f>VLOOKUP(E154,Data!$I$21:$J$30,2)</f>
        <v>2</v>
      </c>
      <c r="G154" s="23">
        <v>3</v>
      </c>
      <c r="H154" s="23">
        <v>5</v>
      </c>
      <c r="I154" s="30">
        <f t="shared" si="8"/>
        <v>1</v>
      </c>
      <c r="J154" s="62">
        <f>Workouts[[#This Row],[Body za Umiestnenie]]+Workouts[[#This Row],[Body Účasť]]</f>
        <v>3</v>
      </c>
      <c r="K154" s="10"/>
    </row>
    <row r="155" spans="2:11" ht="18" x14ac:dyDescent="0.25">
      <c r="B155" s="40">
        <v>45683</v>
      </c>
      <c r="C155" s="29" t="s">
        <v>58</v>
      </c>
      <c r="D155" s="27" t="s">
        <v>68</v>
      </c>
      <c r="E155" s="10" t="s">
        <v>18</v>
      </c>
      <c r="F155" s="61">
        <f>VLOOKUP(E155,Data!$I$21:$J$30,2)</f>
        <v>2</v>
      </c>
      <c r="G155" s="23">
        <v>4</v>
      </c>
      <c r="H155" s="23">
        <v>5</v>
      </c>
      <c r="I155" s="61"/>
      <c r="J155" s="62">
        <f>Workouts[[#This Row],[Body za Umiestnenie]]+Workouts[[#This Row],[Body Účasť]]</f>
        <v>2</v>
      </c>
      <c r="K155" s="10"/>
    </row>
    <row r="156" spans="2:11" ht="18" x14ac:dyDescent="0.25">
      <c r="B156" s="40">
        <v>45683</v>
      </c>
      <c r="C156" s="29" t="s">
        <v>58</v>
      </c>
      <c r="D156" s="27" t="s">
        <v>74</v>
      </c>
      <c r="E156" s="10" t="s">
        <v>18</v>
      </c>
      <c r="F156" s="61">
        <f>VLOOKUP(E156,Data!$I$21:$J$30,2)</f>
        <v>2</v>
      </c>
      <c r="G156" s="23">
        <v>5</v>
      </c>
      <c r="H156" s="23">
        <v>5</v>
      </c>
      <c r="I156" s="61"/>
      <c r="J156" s="62">
        <f>Workouts[[#This Row],[Body za Umiestnenie]]+Workouts[[#This Row],[Body Účasť]]</f>
        <v>2</v>
      </c>
      <c r="K156" s="10"/>
    </row>
    <row r="157" spans="2:11" ht="18" x14ac:dyDescent="0.25">
      <c r="B157" s="40">
        <v>45689</v>
      </c>
      <c r="C157" s="29" t="s">
        <v>58</v>
      </c>
      <c r="D157" s="27" t="s">
        <v>46</v>
      </c>
      <c r="E157" s="10" t="s">
        <v>17</v>
      </c>
      <c r="F157" s="61">
        <f>VLOOKUP(E157,Data!$I$21:$J$30,2)</f>
        <v>4</v>
      </c>
      <c r="G157" s="23">
        <v>1</v>
      </c>
      <c r="H157" s="23"/>
      <c r="I157" s="61">
        <v>16</v>
      </c>
      <c r="J157" s="62">
        <f>Workouts[[#This Row],[Body za Umiestnenie]]+Workouts[[#This Row],[Body Účasť]]</f>
        <v>20</v>
      </c>
      <c r="K157" s="10"/>
    </row>
    <row r="158" spans="2:11" ht="18" x14ac:dyDescent="0.25">
      <c r="B158" s="40">
        <v>45689</v>
      </c>
      <c r="C158" s="29" t="s">
        <v>58</v>
      </c>
      <c r="D158" s="27" t="s">
        <v>45</v>
      </c>
      <c r="E158" s="10" t="s">
        <v>17</v>
      </c>
      <c r="F158" s="61">
        <f>VLOOKUP(E158,Data!$I$21:$J$30,2)</f>
        <v>4</v>
      </c>
      <c r="G158" s="23">
        <v>2</v>
      </c>
      <c r="H158" s="23"/>
      <c r="I158" s="61">
        <v>10</v>
      </c>
      <c r="J158" s="62">
        <f>Workouts[[#This Row],[Body za Umiestnenie]]+Workouts[[#This Row],[Body Účasť]]</f>
        <v>14</v>
      </c>
      <c r="K158" s="10"/>
    </row>
    <row r="159" spans="2:11" ht="18" x14ac:dyDescent="0.25">
      <c r="B159" s="40">
        <v>45695</v>
      </c>
      <c r="C159" s="29" t="s">
        <v>58</v>
      </c>
      <c r="D159" s="27" t="s">
        <v>46</v>
      </c>
      <c r="E159" s="10" t="s">
        <v>17</v>
      </c>
      <c r="F159" s="61">
        <f>VLOOKUP(E159,Data!$I$21:$J$30,2)</f>
        <v>4</v>
      </c>
      <c r="G159" s="23">
        <v>5</v>
      </c>
      <c r="H159" s="23"/>
      <c r="I159" s="61">
        <v>2</v>
      </c>
      <c r="J159" s="62">
        <f>Workouts[[#This Row],[Body za Umiestnenie]]+Workouts[[#This Row],[Body Účasť]]</f>
        <v>6</v>
      </c>
      <c r="K159" s="10"/>
    </row>
    <row r="160" spans="2:11" ht="18" x14ac:dyDescent="0.25">
      <c r="B160" s="40">
        <v>45695</v>
      </c>
      <c r="C160" s="29" t="s">
        <v>58</v>
      </c>
      <c r="D160" s="27" t="s">
        <v>45</v>
      </c>
      <c r="E160" s="10" t="s">
        <v>17</v>
      </c>
      <c r="F160" s="61">
        <f>VLOOKUP(E160,Data!$I$21:$J$30,2)</f>
        <v>4</v>
      </c>
      <c r="G160" s="23">
        <v>4</v>
      </c>
      <c r="H160" s="23"/>
      <c r="I160" s="61">
        <v>2</v>
      </c>
      <c r="J160" s="62">
        <f>Workouts[[#This Row],[Body za Umiestnenie]]+Workouts[[#This Row],[Body Účasť]]</f>
        <v>6</v>
      </c>
      <c r="K160" s="10"/>
    </row>
    <row r="161" spans="2:11" ht="18" x14ac:dyDescent="0.25">
      <c r="B161" s="40">
        <v>45695</v>
      </c>
      <c r="C161" s="29" t="s">
        <v>58</v>
      </c>
      <c r="D161" s="27" t="s">
        <v>48</v>
      </c>
      <c r="E161" s="10" t="s">
        <v>17</v>
      </c>
      <c r="F161" s="61">
        <f>VLOOKUP(E161,Data!$I$21:$J$30,2)</f>
        <v>4</v>
      </c>
      <c r="G161" s="23">
        <v>10</v>
      </c>
      <c r="H161" s="23"/>
      <c r="I161" s="61"/>
      <c r="J161" s="62">
        <f>Workouts[[#This Row],[Body za Umiestnenie]]+Workouts[[#This Row],[Body Účasť]]</f>
        <v>4</v>
      </c>
      <c r="K161" s="10"/>
    </row>
    <row r="162" spans="2:11" ht="18" x14ac:dyDescent="0.25">
      <c r="B162" s="40">
        <v>45695</v>
      </c>
      <c r="C162" s="29" t="s">
        <v>58</v>
      </c>
      <c r="D162" s="27" t="s">
        <v>47</v>
      </c>
      <c r="E162" s="10" t="s">
        <v>17</v>
      </c>
      <c r="F162" s="61">
        <f>VLOOKUP(E162,Data!$I$21:$J$30,2)</f>
        <v>4</v>
      </c>
      <c r="G162" s="23">
        <v>9</v>
      </c>
      <c r="H162" s="23"/>
      <c r="I162" s="61"/>
      <c r="J162" s="62">
        <f>Workouts[[#This Row],[Body za Umiestnenie]]+Workouts[[#This Row],[Body Účasť]]</f>
        <v>4</v>
      </c>
      <c r="K162" s="10"/>
    </row>
    <row r="163" spans="2:11" ht="18" x14ac:dyDescent="0.25">
      <c r="B163" s="40">
        <v>45695</v>
      </c>
      <c r="C163" s="29" t="s">
        <v>58</v>
      </c>
      <c r="D163" s="27" t="s">
        <v>49</v>
      </c>
      <c r="E163" s="10" t="s">
        <v>17</v>
      </c>
      <c r="F163" s="61">
        <f>VLOOKUP(E163,Data!$I$21:$J$30,2)</f>
        <v>4</v>
      </c>
      <c r="G163" s="23">
        <v>14</v>
      </c>
      <c r="H163" s="23"/>
      <c r="I163" s="61"/>
      <c r="J163" s="62">
        <f>Workouts[[#This Row],[Body za Umiestnenie]]+Workouts[[#This Row],[Body Účasť]]</f>
        <v>4</v>
      </c>
      <c r="K163" s="10"/>
    </row>
    <row r="164" spans="2:11" ht="18" x14ac:dyDescent="0.25">
      <c r="B164" s="40">
        <v>45711</v>
      </c>
      <c r="C164" s="29" t="s">
        <v>58</v>
      </c>
      <c r="D164" s="27" t="s">
        <v>39</v>
      </c>
      <c r="E164" s="10" t="s">
        <v>18</v>
      </c>
      <c r="F164" s="61">
        <f>VLOOKUP(E164,Data!$I$21:$J$30,2)</f>
        <v>2</v>
      </c>
      <c r="G164" s="23">
        <v>1</v>
      </c>
      <c r="H164" s="23">
        <v>10</v>
      </c>
      <c r="I164" s="30">
        <f t="shared" ref="I164" si="9">H164-G164-1</f>
        <v>8</v>
      </c>
      <c r="J164" s="62">
        <f>Workouts[[#This Row],[Body za Umiestnenie]]+Workouts[[#This Row],[Body Účasť]]</f>
        <v>10</v>
      </c>
      <c r="K164" s="10"/>
    </row>
    <row r="165" spans="2:11" ht="18" x14ac:dyDescent="0.25">
      <c r="B165" s="40">
        <v>45711</v>
      </c>
      <c r="C165" s="29" t="s">
        <v>58</v>
      </c>
      <c r="D165" s="27" t="s">
        <v>47</v>
      </c>
      <c r="E165" s="10" t="s">
        <v>18</v>
      </c>
      <c r="F165" s="61">
        <f>VLOOKUP(E165,Data!$I$21:$J$30,2)</f>
        <v>2</v>
      </c>
      <c r="G165" s="23">
        <v>2</v>
      </c>
      <c r="H165" s="23">
        <v>10</v>
      </c>
      <c r="I165" s="30">
        <f t="shared" ref="I165:I171" si="10">H165-G165-1</f>
        <v>7</v>
      </c>
      <c r="J165" s="62">
        <f>Workouts[[#This Row],[Body za Umiestnenie]]+Workouts[[#This Row],[Body Účasť]]</f>
        <v>9</v>
      </c>
      <c r="K165" s="10"/>
    </row>
    <row r="166" spans="2:11" ht="18" x14ac:dyDescent="0.25">
      <c r="B166" s="40">
        <v>45711</v>
      </c>
      <c r="C166" s="29" t="s">
        <v>58</v>
      </c>
      <c r="D166" s="27" t="s">
        <v>48</v>
      </c>
      <c r="E166" s="10" t="s">
        <v>18</v>
      </c>
      <c r="F166" s="61">
        <f>VLOOKUP(E166,Data!$I$21:$J$30,2)</f>
        <v>2</v>
      </c>
      <c r="G166" s="23">
        <v>3</v>
      </c>
      <c r="H166" s="23">
        <v>10</v>
      </c>
      <c r="I166" s="30">
        <f t="shared" si="10"/>
        <v>6</v>
      </c>
      <c r="J166" s="62">
        <f>Workouts[[#This Row],[Body za Umiestnenie]]+Workouts[[#This Row],[Body Účasť]]</f>
        <v>8</v>
      </c>
      <c r="K166" s="10"/>
    </row>
    <row r="167" spans="2:11" ht="18" x14ac:dyDescent="0.25">
      <c r="B167" s="40">
        <v>45711</v>
      </c>
      <c r="C167" s="29" t="s">
        <v>58</v>
      </c>
      <c r="D167" s="27" t="s">
        <v>66</v>
      </c>
      <c r="E167" s="10" t="s">
        <v>18</v>
      </c>
      <c r="F167" s="61">
        <f>VLOOKUP(E167,Data!$I$21:$J$30,2)</f>
        <v>2</v>
      </c>
      <c r="G167" s="23">
        <v>4</v>
      </c>
      <c r="H167" s="23">
        <v>10</v>
      </c>
      <c r="I167" s="30">
        <f t="shared" si="10"/>
        <v>5</v>
      </c>
      <c r="J167" s="62">
        <f>Workouts[[#This Row],[Body za Umiestnenie]]+Workouts[[#This Row],[Body Účasť]]</f>
        <v>7</v>
      </c>
      <c r="K167" s="10"/>
    </row>
    <row r="168" spans="2:11" ht="18" x14ac:dyDescent="0.25">
      <c r="B168" s="40">
        <v>45711</v>
      </c>
      <c r="C168" s="29" t="s">
        <v>58</v>
      </c>
      <c r="D168" s="27" t="s">
        <v>75</v>
      </c>
      <c r="E168" s="10" t="s">
        <v>18</v>
      </c>
      <c r="F168" s="61">
        <f>VLOOKUP(E168,Data!$I$21:$J$30,2)</f>
        <v>2</v>
      </c>
      <c r="G168" s="23">
        <v>5</v>
      </c>
      <c r="H168" s="23">
        <v>10</v>
      </c>
      <c r="I168" s="30">
        <f t="shared" si="10"/>
        <v>4</v>
      </c>
      <c r="J168" s="62">
        <f>Workouts[[#This Row],[Body za Umiestnenie]]+Workouts[[#This Row],[Body Účasť]]</f>
        <v>6</v>
      </c>
      <c r="K168" s="10"/>
    </row>
    <row r="169" spans="2:11" ht="18" x14ac:dyDescent="0.25">
      <c r="B169" s="40">
        <v>45711</v>
      </c>
      <c r="C169" s="29" t="s">
        <v>58</v>
      </c>
      <c r="D169" s="27" t="s">
        <v>49</v>
      </c>
      <c r="E169" s="10" t="s">
        <v>18</v>
      </c>
      <c r="F169" s="61">
        <f>VLOOKUP(E169,Data!$I$21:$J$30,2)</f>
        <v>2</v>
      </c>
      <c r="G169" s="23">
        <v>6</v>
      </c>
      <c r="H169" s="23">
        <v>10</v>
      </c>
      <c r="I169" s="30">
        <f t="shared" si="10"/>
        <v>3</v>
      </c>
      <c r="J169" s="62">
        <f>Workouts[[#This Row],[Body za Umiestnenie]]+Workouts[[#This Row],[Body Účasť]]</f>
        <v>5</v>
      </c>
      <c r="K169" s="10"/>
    </row>
    <row r="170" spans="2:11" ht="18" x14ac:dyDescent="0.25">
      <c r="B170" s="40">
        <v>45711</v>
      </c>
      <c r="C170" s="29" t="s">
        <v>58</v>
      </c>
      <c r="D170" s="27" t="s">
        <v>76</v>
      </c>
      <c r="E170" s="10" t="s">
        <v>18</v>
      </c>
      <c r="F170" s="61">
        <f>VLOOKUP(E170,Data!$I$21:$J$30,2)</f>
        <v>2</v>
      </c>
      <c r="G170" s="23">
        <v>7</v>
      </c>
      <c r="H170" s="23">
        <v>10</v>
      </c>
      <c r="I170" s="30">
        <f t="shared" si="10"/>
        <v>2</v>
      </c>
      <c r="J170" s="62">
        <f>Workouts[[#This Row],[Body za Umiestnenie]]+Workouts[[#This Row],[Body Účasť]]</f>
        <v>4</v>
      </c>
      <c r="K170" s="10"/>
    </row>
    <row r="171" spans="2:11" ht="18" x14ac:dyDescent="0.25">
      <c r="B171" s="40">
        <v>45711</v>
      </c>
      <c r="C171" s="29" t="s">
        <v>58</v>
      </c>
      <c r="D171" s="27" t="s">
        <v>77</v>
      </c>
      <c r="E171" s="10" t="s">
        <v>18</v>
      </c>
      <c r="F171" s="61">
        <f>VLOOKUP(E171,Data!$I$21:$J$30,2)</f>
        <v>2</v>
      </c>
      <c r="G171" s="23">
        <v>8</v>
      </c>
      <c r="H171" s="23">
        <v>10</v>
      </c>
      <c r="I171" s="30">
        <f t="shared" si="10"/>
        <v>1</v>
      </c>
      <c r="J171" s="62">
        <f>Workouts[[#This Row],[Body za Umiestnenie]]+Workouts[[#This Row],[Body Účasť]]</f>
        <v>3</v>
      </c>
      <c r="K171" s="10"/>
    </row>
    <row r="172" spans="2:11" ht="18" x14ac:dyDescent="0.25">
      <c r="B172" s="40">
        <v>45711</v>
      </c>
      <c r="C172" s="29" t="s">
        <v>58</v>
      </c>
      <c r="D172" s="27" t="s">
        <v>98</v>
      </c>
      <c r="E172" s="10" t="s">
        <v>18</v>
      </c>
      <c r="F172" s="61">
        <f>VLOOKUP(E172,Data!$I$21:$J$30,2)</f>
        <v>2</v>
      </c>
      <c r="G172" s="23">
        <v>9</v>
      </c>
      <c r="H172" s="23">
        <v>10</v>
      </c>
      <c r="I172" s="61"/>
      <c r="J172" s="62">
        <f>Workouts[[#This Row],[Body za Umiestnenie]]+Workouts[[#This Row],[Body Účasť]]</f>
        <v>2</v>
      </c>
      <c r="K172" s="10"/>
    </row>
    <row r="173" spans="2:11" ht="18" x14ac:dyDescent="0.25">
      <c r="B173" s="40">
        <v>45711</v>
      </c>
      <c r="C173" s="29" t="s">
        <v>58</v>
      </c>
      <c r="D173" s="27" t="s">
        <v>99</v>
      </c>
      <c r="E173" s="10" t="s">
        <v>18</v>
      </c>
      <c r="F173" s="61">
        <f>VLOOKUP(E173,Data!$I$21:$J$30,2)</f>
        <v>2</v>
      </c>
      <c r="G173" s="23">
        <v>10</v>
      </c>
      <c r="H173" s="23">
        <v>10</v>
      </c>
      <c r="I173" s="61"/>
      <c r="J173" s="62">
        <f>Workouts[[#This Row],[Body za Umiestnenie]]+Workouts[[#This Row],[Body Účasť]]</f>
        <v>2</v>
      </c>
      <c r="K173" s="10"/>
    </row>
    <row r="174" spans="2:11" ht="18" x14ac:dyDescent="0.25">
      <c r="B174" s="40">
        <v>45711</v>
      </c>
      <c r="C174" s="29" t="s">
        <v>58</v>
      </c>
      <c r="D174" s="27" t="s">
        <v>45</v>
      </c>
      <c r="E174" s="10" t="s">
        <v>18</v>
      </c>
      <c r="F174" s="61">
        <f>VLOOKUP(E174,Data!$I$21:$J$30,2)</f>
        <v>2</v>
      </c>
      <c r="G174" s="23">
        <v>1</v>
      </c>
      <c r="H174" s="23">
        <v>4</v>
      </c>
      <c r="I174" s="30">
        <f t="shared" ref="I174:I175" si="11">H174-G174-1</f>
        <v>2</v>
      </c>
      <c r="J174" s="62">
        <f>Workouts[[#This Row],[Body za Umiestnenie]]+Workouts[[#This Row],[Body Účasť]]</f>
        <v>4</v>
      </c>
      <c r="K174" s="10"/>
    </row>
    <row r="175" spans="2:11" ht="18" x14ac:dyDescent="0.25">
      <c r="B175" s="40">
        <v>45711</v>
      </c>
      <c r="C175" s="29" t="s">
        <v>58</v>
      </c>
      <c r="D175" s="27" t="s">
        <v>46</v>
      </c>
      <c r="E175" s="10" t="s">
        <v>18</v>
      </c>
      <c r="F175" s="61">
        <f>VLOOKUP(E175,Data!$I$21:$J$30,2)</f>
        <v>2</v>
      </c>
      <c r="G175" s="23">
        <v>2</v>
      </c>
      <c r="H175" s="23">
        <v>4</v>
      </c>
      <c r="I175" s="30">
        <f t="shared" si="11"/>
        <v>1</v>
      </c>
      <c r="J175" s="62">
        <f>Workouts[[#This Row],[Body za Umiestnenie]]+Workouts[[#This Row],[Body Účasť]]</f>
        <v>3</v>
      </c>
      <c r="K175" s="10"/>
    </row>
    <row r="176" spans="2:11" ht="18" x14ac:dyDescent="0.25">
      <c r="B176" s="40">
        <v>45711</v>
      </c>
      <c r="C176" s="29" t="s">
        <v>58</v>
      </c>
      <c r="D176" s="27" t="s">
        <v>76</v>
      </c>
      <c r="E176" s="10" t="s">
        <v>18</v>
      </c>
      <c r="F176" s="61">
        <f>VLOOKUP(E176,Data!$I$21:$J$30,2)</f>
        <v>2</v>
      </c>
      <c r="G176" s="23">
        <v>3</v>
      </c>
      <c r="H176" s="23">
        <v>4</v>
      </c>
      <c r="I176" s="61"/>
      <c r="J176" s="62">
        <f>Workouts[[#This Row],[Body za Umiestnenie]]+Workouts[[#This Row],[Body Účasť]]</f>
        <v>2</v>
      </c>
      <c r="K176" s="10"/>
    </row>
    <row r="177" spans="2:11" ht="18" x14ac:dyDescent="0.25">
      <c r="B177" s="40">
        <v>45711</v>
      </c>
      <c r="C177" s="29" t="s">
        <v>58</v>
      </c>
      <c r="D177" s="27" t="s">
        <v>99</v>
      </c>
      <c r="E177" s="10" t="s">
        <v>18</v>
      </c>
      <c r="F177" s="61">
        <f>VLOOKUP(E177,Data!$I$21:$J$30,2)</f>
        <v>2</v>
      </c>
      <c r="G177" s="23">
        <v>4</v>
      </c>
      <c r="H177" s="23">
        <v>4</v>
      </c>
      <c r="I177" s="61"/>
      <c r="J177" s="62">
        <f>Workouts[[#This Row],[Body za Umiestnenie]]+Workouts[[#This Row],[Body Účasť]]</f>
        <v>2</v>
      </c>
      <c r="K177" s="10"/>
    </row>
    <row r="178" spans="2:11" ht="18" x14ac:dyDescent="0.25">
      <c r="B178" s="40">
        <v>45689</v>
      </c>
      <c r="C178" s="29" t="s">
        <v>69</v>
      </c>
      <c r="D178" s="27" t="s">
        <v>50</v>
      </c>
      <c r="E178" s="10" t="s">
        <v>19</v>
      </c>
      <c r="F178" s="61">
        <f>VLOOKUP(E178,Data!$I$21:$J$30,2)</f>
        <v>2</v>
      </c>
      <c r="G178" s="23"/>
      <c r="H178" s="23"/>
      <c r="I178" s="61"/>
      <c r="J178" s="62">
        <f>Workouts[[#This Row],[Body za Umiestnenie]]+Workouts[[#This Row],[Body Účasť]]</f>
        <v>2</v>
      </c>
      <c r="K178" s="10"/>
    </row>
    <row r="179" spans="2:11" ht="18" x14ac:dyDescent="0.25">
      <c r="B179" s="40">
        <v>45717</v>
      </c>
      <c r="C179" s="29" t="s">
        <v>58</v>
      </c>
      <c r="D179" s="27" t="s">
        <v>39</v>
      </c>
      <c r="E179" s="10" t="s">
        <v>17</v>
      </c>
      <c r="F179" s="61">
        <f>VLOOKUP(E179,Data!$I$21:$J$30,2)</f>
        <v>4</v>
      </c>
      <c r="G179" s="23">
        <v>1</v>
      </c>
      <c r="H179" s="23"/>
      <c r="I179" s="61">
        <v>16</v>
      </c>
      <c r="J179" s="62">
        <f>Workouts[[#This Row],[Body za Umiestnenie]]+Workouts[[#This Row],[Body Účasť]]</f>
        <v>20</v>
      </c>
      <c r="K179" s="10"/>
    </row>
    <row r="180" spans="2:11" ht="18" x14ac:dyDescent="0.25">
      <c r="B180" s="40">
        <v>45717</v>
      </c>
      <c r="C180" s="29" t="s">
        <v>58</v>
      </c>
      <c r="D180" s="27" t="s">
        <v>46</v>
      </c>
      <c r="E180" s="10" t="s">
        <v>17</v>
      </c>
      <c r="F180" s="61">
        <f>VLOOKUP(E180,Data!$I$21:$J$30,2)</f>
        <v>4</v>
      </c>
      <c r="G180" s="23">
        <v>5</v>
      </c>
      <c r="H180" s="23"/>
      <c r="I180" s="61">
        <v>2</v>
      </c>
      <c r="J180" s="62">
        <f>Workouts[[#This Row],[Body za Umiestnenie]]+Workouts[[#This Row],[Body Účasť]]</f>
        <v>6</v>
      </c>
      <c r="K180" s="10"/>
    </row>
    <row r="181" spans="2:11" ht="18" x14ac:dyDescent="0.25">
      <c r="B181" s="40">
        <v>45717</v>
      </c>
      <c r="C181" s="29" t="s">
        <v>58</v>
      </c>
      <c r="D181" s="27" t="s">
        <v>45</v>
      </c>
      <c r="E181" s="10" t="s">
        <v>17</v>
      </c>
      <c r="F181" s="61">
        <f>VLOOKUP(E181,Data!$I$21:$J$30,2)</f>
        <v>4</v>
      </c>
      <c r="G181" s="23">
        <v>9</v>
      </c>
      <c r="H181" s="23"/>
      <c r="I181" s="61"/>
      <c r="J181" s="62">
        <f>Workouts[[#This Row],[Body za Umiestnenie]]+Workouts[[#This Row],[Body Účasť]]</f>
        <v>4</v>
      </c>
      <c r="K181" s="10"/>
    </row>
    <row r="182" spans="2:11" ht="18" x14ac:dyDescent="0.25">
      <c r="B182" s="40">
        <v>45717</v>
      </c>
      <c r="C182" s="29" t="s">
        <v>58</v>
      </c>
      <c r="D182" s="27" t="s">
        <v>70</v>
      </c>
      <c r="E182" s="10" t="s">
        <v>17</v>
      </c>
      <c r="F182" s="61">
        <f>VLOOKUP(E182,Data!$I$21:$J$30,2)</f>
        <v>4</v>
      </c>
      <c r="G182" s="23">
        <v>11</v>
      </c>
      <c r="H182" s="23"/>
      <c r="I182" s="61"/>
      <c r="J182" s="62">
        <f>Workouts[[#This Row],[Body za Umiestnenie]]+Workouts[[#This Row],[Body Účasť]]</f>
        <v>4</v>
      </c>
      <c r="K182" s="10"/>
    </row>
    <row r="183" spans="2:11" ht="18" x14ac:dyDescent="0.25">
      <c r="B183" s="40">
        <v>45717</v>
      </c>
      <c r="C183" s="29" t="s">
        <v>58</v>
      </c>
      <c r="D183" s="27" t="s">
        <v>5</v>
      </c>
      <c r="E183" s="10" t="s">
        <v>17</v>
      </c>
      <c r="F183" s="61">
        <f>VLOOKUP(E183,Data!$I$21:$J$30,2)</f>
        <v>4</v>
      </c>
      <c r="G183" s="23">
        <v>9</v>
      </c>
      <c r="H183" s="23"/>
      <c r="I183" s="61"/>
      <c r="J183" s="62">
        <f>Workouts[[#This Row],[Body za Umiestnenie]]+Workouts[[#This Row],[Body Účasť]]</f>
        <v>4</v>
      </c>
      <c r="K183" s="10"/>
    </row>
    <row r="184" spans="2:11" ht="18" x14ac:dyDescent="0.25">
      <c r="B184" s="40">
        <v>45723</v>
      </c>
      <c r="C184" s="29" t="s">
        <v>16</v>
      </c>
      <c r="D184" s="27" t="s">
        <v>46</v>
      </c>
      <c r="E184" s="10" t="s">
        <v>16</v>
      </c>
      <c r="F184" s="61">
        <f>VLOOKUP(E184,Data!$I$21:$J$30,2)</f>
        <v>8</v>
      </c>
      <c r="G184" s="23">
        <v>4</v>
      </c>
      <c r="H184" s="23"/>
      <c r="I184" s="61">
        <v>6</v>
      </c>
      <c r="J184" s="62">
        <f>Workouts[[#This Row],[Body za Umiestnenie]]+Workouts[[#This Row],[Body Účasť]]</f>
        <v>14</v>
      </c>
      <c r="K184" s="10"/>
    </row>
    <row r="185" spans="2:11" ht="18" x14ac:dyDescent="0.25">
      <c r="B185" s="40">
        <v>45723</v>
      </c>
      <c r="C185" s="29" t="s">
        <v>16</v>
      </c>
      <c r="D185" s="27" t="s">
        <v>45</v>
      </c>
      <c r="E185" s="10" t="s">
        <v>16</v>
      </c>
      <c r="F185" s="61">
        <f>VLOOKUP(E185,Data!$I$21:$J$30,2)</f>
        <v>8</v>
      </c>
      <c r="G185" s="23">
        <v>18</v>
      </c>
      <c r="H185" s="23"/>
      <c r="I185" s="61"/>
      <c r="J185" s="62">
        <f>Workouts[[#This Row],[Body za Umiestnenie]]+Workouts[[#This Row],[Body Účasť]]</f>
        <v>8</v>
      </c>
      <c r="K185" s="10"/>
    </row>
    <row r="186" spans="2:11" ht="18" x14ac:dyDescent="0.25">
      <c r="B186" s="40">
        <v>45723</v>
      </c>
      <c r="C186" s="29" t="s">
        <v>16</v>
      </c>
      <c r="D186" s="27" t="s">
        <v>5</v>
      </c>
      <c r="E186" s="10" t="s">
        <v>16</v>
      </c>
      <c r="F186" s="61">
        <f>VLOOKUP(E186,Data!$I$21:$J$30,2)</f>
        <v>8</v>
      </c>
      <c r="G186" s="23">
        <v>23</v>
      </c>
      <c r="H186" s="23"/>
      <c r="I186" s="61"/>
      <c r="J186" s="62">
        <f>Workouts[[#This Row],[Body za Umiestnenie]]+Workouts[[#This Row],[Body Účasť]]</f>
        <v>8</v>
      </c>
      <c r="K186" s="10"/>
    </row>
    <row r="187" spans="2:11" ht="18" x14ac:dyDescent="0.25">
      <c r="B187" s="40">
        <v>45731</v>
      </c>
      <c r="C187" s="29" t="s">
        <v>54</v>
      </c>
      <c r="D187" s="27" t="s">
        <v>5</v>
      </c>
      <c r="E187" s="10" t="s">
        <v>20</v>
      </c>
      <c r="F187" s="61">
        <f>VLOOKUP(E187,Data!$I$21:$J$30,2)</f>
        <v>2</v>
      </c>
      <c r="G187" s="23">
        <v>2</v>
      </c>
      <c r="H187" s="23"/>
      <c r="I187" s="61">
        <v>3</v>
      </c>
      <c r="J187" s="62">
        <f>Workouts[[#This Row],[Body za Umiestnenie]]+Workouts[[#This Row],[Body Účasť]]</f>
        <v>5</v>
      </c>
      <c r="K187" s="10"/>
    </row>
    <row r="188" spans="2:11" ht="18" x14ac:dyDescent="0.25">
      <c r="B188" s="40">
        <v>45731</v>
      </c>
      <c r="C188" s="29" t="s">
        <v>54</v>
      </c>
      <c r="D188" s="27" t="s">
        <v>50</v>
      </c>
      <c r="E188" s="10" t="s">
        <v>20</v>
      </c>
      <c r="F188" s="61">
        <f>VLOOKUP(E188,Data!$I$21:$J$30,2)</f>
        <v>2</v>
      </c>
      <c r="G188" s="23">
        <v>6</v>
      </c>
      <c r="H188" s="23"/>
      <c r="I188" s="61">
        <v>1</v>
      </c>
      <c r="J188" s="62">
        <f>Workouts[[#This Row],[Body za Umiestnenie]]+Workouts[[#This Row],[Body Účasť]]</f>
        <v>3</v>
      </c>
      <c r="K188" s="10"/>
    </row>
    <row r="189" spans="2:11" ht="18" x14ac:dyDescent="0.25">
      <c r="B189" s="40">
        <v>45731</v>
      </c>
      <c r="C189" s="29" t="s">
        <v>54</v>
      </c>
      <c r="D189" s="27" t="s">
        <v>70</v>
      </c>
      <c r="E189" s="10" t="s">
        <v>20</v>
      </c>
      <c r="F189" s="61">
        <f>VLOOKUP(E189,Data!$I$21:$J$30,2)</f>
        <v>2</v>
      </c>
      <c r="G189" s="23">
        <v>4</v>
      </c>
      <c r="H189" s="23"/>
      <c r="I189" s="61">
        <v>1</v>
      </c>
      <c r="J189" s="62">
        <f>Workouts[[#This Row],[Body za Umiestnenie]]+Workouts[[#This Row],[Body Účasť]]</f>
        <v>3</v>
      </c>
      <c r="K189" s="10"/>
    </row>
    <row r="190" spans="2:11" ht="18" x14ac:dyDescent="0.25">
      <c r="B190" s="40">
        <v>45738</v>
      </c>
      <c r="C190" s="29" t="s">
        <v>58</v>
      </c>
      <c r="D190" s="27" t="s">
        <v>46</v>
      </c>
      <c r="E190" s="10" t="s">
        <v>17</v>
      </c>
      <c r="F190" s="61">
        <f>VLOOKUP(E190,Data!$I$21:$J$30,2)</f>
        <v>4</v>
      </c>
      <c r="G190" s="23">
        <v>1</v>
      </c>
      <c r="H190" s="23"/>
      <c r="I190" s="61">
        <v>16</v>
      </c>
      <c r="J190" s="62">
        <f>Workouts[[#This Row],[Body za Umiestnenie]]+Workouts[[#This Row],[Body Účasť]]</f>
        <v>20</v>
      </c>
      <c r="K190" s="10"/>
    </row>
    <row r="191" spans="2:11" ht="18" x14ac:dyDescent="0.25">
      <c r="B191" s="40">
        <v>45738</v>
      </c>
      <c r="C191" s="29" t="s">
        <v>58</v>
      </c>
      <c r="D191" s="27" t="s">
        <v>45</v>
      </c>
      <c r="E191" s="10" t="s">
        <v>17</v>
      </c>
      <c r="F191" s="61">
        <f>VLOOKUP(E191,Data!$I$21:$J$30,2)</f>
        <v>4</v>
      </c>
      <c r="G191" s="23">
        <v>1</v>
      </c>
      <c r="H191" s="23"/>
      <c r="I191" s="61">
        <v>16</v>
      </c>
      <c r="J191" s="62">
        <f>Workouts[[#This Row],[Body za Umiestnenie]]+Workouts[[#This Row],[Body Účasť]]</f>
        <v>20</v>
      </c>
      <c r="K191" s="10"/>
    </row>
    <row r="192" spans="2:11" ht="18" x14ac:dyDescent="0.25">
      <c r="B192" s="40">
        <v>45738</v>
      </c>
      <c r="C192" s="29" t="s">
        <v>58</v>
      </c>
      <c r="D192" s="27" t="s">
        <v>75</v>
      </c>
      <c r="E192" s="10" t="s">
        <v>17</v>
      </c>
      <c r="F192" s="61">
        <f>VLOOKUP(E192,Data!$I$21:$J$30,2)</f>
        <v>4</v>
      </c>
      <c r="G192" s="23">
        <v>7</v>
      </c>
      <c r="H192" s="23"/>
      <c r="I192" s="61">
        <v>2</v>
      </c>
      <c r="J192" s="62">
        <f>Workouts[[#This Row],[Body za Umiestnenie]]+Workouts[[#This Row],[Body Účasť]]</f>
        <v>6</v>
      </c>
      <c r="K192" s="10"/>
    </row>
    <row r="193" spans="2:11" ht="18" x14ac:dyDescent="0.25">
      <c r="B193" s="40">
        <v>45738</v>
      </c>
      <c r="C193" s="29" t="s">
        <v>58</v>
      </c>
      <c r="D193" s="27" t="s">
        <v>48</v>
      </c>
      <c r="E193" s="10" t="s">
        <v>17</v>
      </c>
      <c r="F193" s="61">
        <f>VLOOKUP(E193,Data!$I$21:$J$30,2)</f>
        <v>4</v>
      </c>
      <c r="G193" s="23">
        <v>9</v>
      </c>
      <c r="H193" s="23"/>
      <c r="I193" s="61"/>
      <c r="J193" s="62">
        <f>Workouts[[#This Row],[Body za Umiestnenie]]+Workouts[[#This Row],[Body Účasť]]</f>
        <v>4</v>
      </c>
      <c r="K193" s="10"/>
    </row>
    <row r="194" spans="2:11" ht="18" x14ac:dyDescent="0.25">
      <c r="B194" s="40">
        <v>45738</v>
      </c>
      <c r="C194" s="29" t="s">
        <v>58</v>
      </c>
      <c r="D194" s="27" t="s">
        <v>47</v>
      </c>
      <c r="E194" s="10" t="s">
        <v>17</v>
      </c>
      <c r="F194" s="61">
        <f>VLOOKUP(E194,Data!$I$21:$J$30,2)</f>
        <v>4</v>
      </c>
      <c r="G194" s="23">
        <v>5</v>
      </c>
      <c r="H194" s="23"/>
      <c r="I194" s="61">
        <v>2</v>
      </c>
      <c r="J194" s="62">
        <f>Workouts[[#This Row],[Body za Umiestnenie]]+Workouts[[#This Row],[Body Účasť]]</f>
        <v>6</v>
      </c>
      <c r="K194" s="10"/>
    </row>
    <row r="195" spans="2:11" ht="18" x14ac:dyDescent="0.25">
      <c r="B195" s="40">
        <v>45738</v>
      </c>
      <c r="C195" s="29" t="s">
        <v>58</v>
      </c>
      <c r="D195" s="27" t="s">
        <v>49</v>
      </c>
      <c r="E195" s="10" t="s">
        <v>17</v>
      </c>
      <c r="F195" s="61">
        <f>VLOOKUP(E195,Data!$I$21:$J$30,2)</f>
        <v>4</v>
      </c>
      <c r="G195" s="23">
        <v>11</v>
      </c>
      <c r="H195" s="23"/>
      <c r="I195" s="61"/>
      <c r="J195" s="62">
        <f>Workouts[[#This Row],[Body za Umiestnenie]]+Workouts[[#This Row],[Body Účasť]]</f>
        <v>4</v>
      </c>
      <c r="K195" s="10"/>
    </row>
    <row r="196" spans="2:11" ht="18" x14ac:dyDescent="0.25">
      <c r="B196" s="40">
        <v>45738</v>
      </c>
      <c r="C196" s="29" t="s">
        <v>69</v>
      </c>
      <c r="D196" s="27" t="s">
        <v>5</v>
      </c>
      <c r="E196" s="10" t="s">
        <v>19</v>
      </c>
      <c r="F196" s="61">
        <f>VLOOKUP(E196,Data!$I$21:$J$30,2)</f>
        <v>2</v>
      </c>
      <c r="G196" s="23"/>
      <c r="H196" s="23"/>
      <c r="I196" s="61"/>
      <c r="J196" s="62">
        <f>Workouts[[#This Row],[Body za Umiestnenie]]+Workouts[[#This Row],[Body Účasť]]</f>
        <v>2</v>
      </c>
      <c r="K196" s="10"/>
    </row>
    <row r="197" spans="2:11" ht="18" x14ac:dyDescent="0.25">
      <c r="B197" s="40">
        <v>45738</v>
      </c>
      <c r="C197" s="29" t="s">
        <v>69</v>
      </c>
      <c r="D197" s="27" t="s">
        <v>70</v>
      </c>
      <c r="E197" s="10" t="s">
        <v>20</v>
      </c>
      <c r="F197" s="61">
        <f>VLOOKUP(E197,Data!$I$21:$J$30,2)</f>
        <v>2</v>
      </c>
      <c r="G197" s="23"/>
      <c r="H197" s="23"/>
      <c r="I197" s="61"/>
      <c r="J197" s="62">
        <f>Workouts[[#This Row],[Body za Umiestnenie]]+Workouts[[#This Row],[Body Účasť]]</f>
        <v>2</v>
      </c>
      <c r="K197" s="10"/>
    </row>
    <row r="198" spans="2:11" ht="18" x14ac:dyDescent="0.25">
      <c r="B198" s="40">
        <v>45745</v>
      </c>
      <c r="C198" s="29" t="s">
        <v>55</v>
      </c>
      <c r="D198" s="27" t="s">
        <v>70</v>
      </c>
      <c r="E198" s="10" t="s">
        <v>19</v>
      </c>
      <c r="F198" s="61">
        <f>VLOOKUP(E198,Data!$I$21:$J$30,2)</f>
        <v>2</v>
      </c>
      <c r="G198" s="23">
        <v>25</v>
      </c>
      <c r="H198" s="23"/>
      <c r="I198" s="61"/>
      <c r="J198" s="62">
        <f>Workouts[[#This Row],[Body za Umiestnenie]]+Workouts[[#This Row],[Body Účasť]]</f>
        <v>2</v>
      </c>
      <c r="K198" s="10"/>
    </row>
    <row r="199" spans="2:11" ht="18" x14ac:dyDescent="0.25">
      <c r="B199" s="40">
        <v>45746</v>
      </c>
      <c r="C199" s="29" t="s">
        <v>58</v>
      </c>
      <c r="D199" s="27" t="s">
        <v>100</v>
      </c>
      <c r="E199" s="10" t="s">
        <v>18</v>
      </c>
      <c r="F199" s="61">
        <f>VLOOKUP(E199,Data!$I$21:$J$30,2)</f>
        <v>2</v>
      </c>
      <c r="G199" s="23">
        <v>1</v>
      </c>
      <c r="H199" s="23">
        <v>5</v>
      </c>
      <c r="I199" s="30">
        <f t="shared" ref="I199:I201" si="12">H199-G199-1</f>
        <v>3</v>
      </c>
      <c r="J199" s="62">
        <f>Workouts[[#This Row],[Body za Umiestnenie]]+Workouts[[#This Row],[Body Účasť]]</f>
        <v>5</v>
      </c>
      <c r="K199" s="10"/>
    </row>
    <row r="200" spans="2:11" ht="18" x14ac:dyDescent="0.25">
      <c r="B200" s="40">
        <v>45746</v>
      </c>
      <c r="C200" s="29" t="s">
        <v>58</v>
      </c>
      <c r="D200" s="27" t="s">
        <v>72</v>
      </c>
      <c r="E200" s="10" t="s">
        <v>18</v>
      </c>
      <c r="F200" s="61">
        <f>VLOOKUP(E200,Data!$I$21:$J$30,2)</f>
        <v>2</v>
      </c>
      <c r="G200" s="23">
        <v>2</v>
      </c>
      <c r="H200" s="23">
        <v>5</v>
      </c>
      <c r="I200" s="30">
        <f t="shared" si="12"/>
        <v>2</v>
      </c>
      <c r="J200" s="62">
        <f>Workouts[[#This Row],[Body za Umiestnenie]]+Workouts[[#This Row],[Body Účasť]]</f>
        <v>4</v>
      </c>
      <c r="K200" s="10"/>
    </row>
    <row r="201" spans="2:11" ht="18" x14ac:dyDescent="0.25">
      <c r="B201" s="40">
        <v>45746</v>
      </c>
      <c r="C201" s="29" t="s">
        <v>58</v>
      </c>
      <c r="D201" s="27" t="s">
        <v>83</v>
      </c>
      <c r="E201" s="10" t="s">
        <v>18</v>
      </c>
      <c r="F201" s="61">
        <f>VLOOKUP(E201,Data!$I$21:$J$30,2)</f>
        <v>2</v>
      </c>
      <c r="G201" s="23">
        <v>3</v>
      </c>
      <c r="H201" s="23">
        <v>5</v>
      </c>
      <c r="I201" s="30">
        <f t="shared" si="12"/>
        <v>1</v>
      </c>
      <c r="J201" s="62">
        <f>Workouts[[#This Row],[Body za Umiestnenie]]+Workouts[[#This Row],[Body Účasť]]</f>
        <v>3</v>
      </c>
      <c r="K201" s="10"/>
    </row>
    <row r="202" spans="2:11" ht="18" x14ac:dyDescent="0.25">
      <c r="B202" s="40">
        <v>45746</v>
      </c>
      <c r="C202" s="29" t="s">
        <v>58</v>
      </c>
      <c r="D202" s="27" t="s">
        <v>82</v>
      </c>
      <c r="E202" s="10" t="s">
        <v>18</v>
      </c>
      <c r="F202" s="61">
        <f>VLOOKUP(E202,Data!$I$21:$J$30,2)</f>
        <v>2</v>
      </c>
      <c r="G202" s="23">
        <v>4</v>
      </c>
      <c r="H202" s="23">
        <v>5</v>
      </c>
      <c r="I202" s="61"/>
      <c r="J202" s="62">
        <f>Workouts[[#This Row],[Body za Umiestnenie]]+Workouts[[#This Row],[Body Účasť]]</f>
        <v>2</v>
      </c>
      <c r="K202" s="10"/>
    </row>
    <row r="203" spans="2:11" ht="18" x14ac:dyDescent="0.25">
      <c r="B203" s="40">
        <v>45746</v>
      </c>
      <c r="C203" s="29" t="s">
        <v>58</v>
      </c>
      <c r="D203" s="27" t="s">
        <v>84</v>
      </c>
      <c r="E203" s="10" t="s">
        <v>18</v>
      </c>
      <c r="F203" s="61">
        <f>VLOOKUP(E203,Data!$I$21:$J$30,2)</f>
        <v>2</v>
      </c>
      <c r="G203" s="23">
        <v>5</v>
      </c>
      <c r="H203" s="23">
        <v>5</v>
      </c>
      <c r="I203" s="61"/>
      <c r="J203" s="62">
        <f>Workouts[[#This Row],[Body za Umiestnenie]]+Workouts[[#This Row],[Body Účasť]]</f>
        <v>2</v>
      </c>
      <c r="K203" s="10"/>
    </row>
    <row r="204" spans="2:11" ht="18" x14ac:dyDescent="0.25">
      <c r="B204" s="40">
        <v>45746</v>
      </c>
      <c r="C204" s="29" t="s">
        <v>58</v>
      </c>
      <c r="D204" s="27" t="s">
        <v>71</v>
      </c>
      <c r="E204" s="10" t="s">
        <v>18</v>
      </c>
      <c r="F204" s="61">
        <f>VLOOKUP(E204,Data!$I$21:$J$30,2)</f>
        <v>2</v>
      </c>
      <c r="G204" s="23">
        <v>1</v>
      </c>
      <c r="H204" s="23">
        <v>5</v>
      </c>
      <c r="I204" s="30">
        <f t="shared" ref="I204:I206" si="13">H204-G204-1</f>
        <v>3</v>
      </c>
      <c r="J204" s="62">
        <f>Workouts[[#This Row],[Body za Umiestnenie]]+Workouts[[#This Row],[Body Účasť]]</f>
        <v>5</v>
      </c>
      <c r="K204" s="10"/>
    </row>
    <row r="205" spans="2:11" ht="18" x14ac:dyDescent="0.25">
      <c r="B205" s="40">
        <v>45746</v>
      </c>
      <c r="C205" s="29" t="s">
        <v>58</v>
      </c>
      <c r="D205" s="27" t="s">
        <v>59</v>
      </c>
      <c r="E205" s="10" t="s">
        <v>18</v>
      </c>
      <c r="F205" s="61">
        <f>VLOOKUP(E205,Data!$I$21:$J$30,2)</f>
        <v>2</v>
      </c>
      <c r="G205" s="23">
        <v>2</v>
      </c>
      <c r="H205" s="23">
        <v>5</v>
      </c>
      <c r="I205" s="30">
        <f t="shared" si="13"/>
        <v>2</v>
      </c>
      <c r="J205" s="62">
        <f>Workouts[[#This Row],[Body za Umiestnenie]]+Workouts[[#This Row],[Body Účasť]]</f>
        <v>4</v>
      </c>
      <c r="K205" s="10"/>
    </row>
    <row r="206" spans="2:11" ht="18" x14ac:dyDescent="0.25">
      <c r="B206" s="40">
        <v>45746</v>
      </c>
      <c r="C206" s="29" t="s">
        <v>58</v>
      </c>
      <c r="D206" s="27" t="s">
        <v>79</v>
      </c>
      <c r="E206" s="10" t="s">
        <v>18</v>
      </c>
      <c r="F206" s="61">
        <f>VLOOKUP(E206,Data!$I$21:$J$30,2)</f>
        <v>2</v>
      </c>
      <c r="G206" s="23">
        <v>3</v>
      </c>
      <c r="H206" s="23">
        <v>5</v>
      </c>
      <c r="I206" s="30">
        <f t="shared" si="13"/>
        <v>1</v>
      </c>
      <c r="J206" s="62">
        <f>Workouts[[#This Row],[Body za Umiestnenie]]+Workouts[[#This Row],[Body Účasť]]</f>
        <v>3</v>
      </c>
      <c r="K206" s="10"/>
    </row>
    <row r="207" spans="2:11" ht="18" x14ac:dyDescent="0.25">
      <c r="B207" s="40">
        <v>45746</v>
      </c>
      <c r="C207" s="29" t="s">
        <v>58</v>
      </c>
      <c r="D207" s="27" t="s">
        <v>43</v>
      </c>
      <c r="E207" s="10" t="s">
        <v>18</v>
      </c>
      <c r="F207" s="61">
        <f>VLOOKUP(E207,Data!$I$21:$J$30,2)</f>
        <v>2</v>
      </c>
      <c r="G207" s="23">
        <v>4</v>
      </c>
      <c r="H207" s="23">
        <v>5</v>
      </c>
      <c r="I207" s="61"/>
      <c r="J207" s="62">
        <f>Workouts[[#This Row],[Body za Umiestnenie]]+Workouts[[#This Row],[Body Účasť]]</f>
        <v>2</v>
      </c>
      <c r="K207" s="10"/>
    </row>
    <row r="208" spans="2:11" ht="18" x14ac:dyDescent="0.25">
      <c r="B208" s="40">
        <v>45746</v>
      </c>
      <c r="C208" s="29" t="s">
        <v>58</v>
      </c>
      <c r="D208" s="27" t="s">
        <v>74</v>
      </c>
      <c r="E208" s="10" t="s">
        <v>18</v>
      </c>
      <c r="F208" s="61">
        <f>VLOOKUP(E208,Data!$I$21:$J$30,2)</f>
        <v>2</v>
      </c>
      <c r="G208" s="23">
        <v>5</v>
      </c>
      <c r="H208" s="23">
        <v>5</v>
      </c>
      <c r="I208" s="61"/>
      <c r="J208" s="62">
        <f>Workouts[[#This Row],[Body za Umiestnenie]]+Workouts[[#This Row],[Body Účasť]]</f>
        <v>2</v>
      </c>
      <c r="K208" s="10"/>
    </row>
    <row r="209" spans="2:11" ht="18" x14ac:dyDescent="0.25">
      <c r="B209" s="40">
        <v>45746</v>
      </c>
      <c r="C209" s="29" t="s">
        <v>58</v>
      </c>
      <c r="D209" s="27" t="s">
        <v>39</v>
      </c>
      <c r="E209" s="10" t="s">
        <v>18</v>
      </c>
      <c r="F209" s="61">
        <f>VLOOKUP(E209,Data!$I$21:$J$30,2)</f>
        <v>2</v>
      </c>
      <c r="G209" s="23">
        <v>1</v>
      </c>
      <c r="H209" s="23">
        <v>5</v>
      </c>
      <c r="I209" s="30">
        <f t="shared" ref="I209:I211" si="14">H209-G209-1</f>
        <v>3</v>
      </c>
      <c r="J209" s="62">
        <f>Workouts[[#This Row],[Body za Umiestnenie]]+Workouts[[#This Row],[Body Účasť]]</f>
        <v>5</v>
      </c>
      <c r="K209" s="10"/>
    </row>
    <row r="210" spans="2:11" ht="18" x14ac:dyDescent="0.25">
      <c r="B210" s="40">
        <v>45746</v>
      </c>
      <c r="C210" s="29" t="s">
        <v>58</v>
      </c>
      <c r="D210" s="27" t="s">
        <v>66</v>
      </c>
      <c r="E210" s="10" t="s">
        <v>18</v>
      </c>
      <c r="F210" s="61">
        <f>VLOOKUP(E210,Data!$I$21:$J$30,2)</f>
        <v>2</v>
      </c>
      <c r="G210" s="23">
        <v>2</v>
      </c>
      <c r="H210" s="23">
        <v>5</v>
      </c>
      <c r="I210" s="30">
        <f t="shared" si="14"/>
        <v>2</v>
      </c>
      <c r="J210" s="62">
        <f>Workouts[[#This Row],[Body za Umiestnenie]]+Workouts[[#This Row],[Body Účasť]]</f>
        <v>4</v>
      </c>
      <c r="K210" s="10"/>
    </row>
    <row r="211" spans="2:11" ht="18" x14ac:dyDescent="0.25">
      <c r="B211" s="40">
        <v>45746</v>
      </c>
      <c r="C211" s="29" t="s">
        <v>58</v>
      </c>
      <c r="D211" s="27" t="s">
        <v>73</v>
      </c>
      <c r="E211" s="10" t="s">
        <v>18</v>
      </c>
      <c r="F211" s="61">
        <f>VLOOKUP(E211,Data!$I$21:$J$30,2)</f>
        <v>2</v>
      </c>
      <c r="G211" s="23">
        <v>3</v>
      </c>
      <c r="H211" s="23">
        <v>5</v>
      </c>
      <c r="I211" s="30">
        <f t="shared" si="14"/>
        <v>1</v>
      </c>
      <c r="J211" s="62">
        <f>Workouts[[#This Row],[Body za Umiestnenie]]+Workouts[[#This Row],[Body Účasť]]</f>
        <v>3</v>
      </c>
      <c r="K211" s="10"/>
    </row>
    <row r="212" spans="2:11" ht="18" x14ac:dyDescent="0.25">
      <c r="B212" s="40">
        <v>45746</v>
      </c>
      <c r="C212" s="29" t="s">
        <v>58</v>
      </c>
      <c r="D212" s="27" t="s">
        <v>80</v>
      </c>
      <c r="E212" s="10" t="s">
        <v>18</v>
      </c>
      <c r="F212" s="61">
        <f>VLOOKUP(E212,Data!$I$21:$J$30,2)</f>
        <v>2</v>
      </c>
      <c r="G212" s="23">
        <v>4</v>
      </c>
      <c r="H212" s="23">
        <v>5</v>
      </c>
      <c r="I212" s="61"/>
      <c r="J212" s="62">
        <f>Workouts[[#This Row],[Body za Umiestnenie]]+Workouts[[#This Row],[Body Účasť]]</f>
        <v>2</v>
      </c>
      <c r="K212" s="10"/>
    </row>
    <row r="213" spans="2:11" ht="18" x14ac:dyDescent="0.25">
      <c r="B213" s="40">
        <v>45746</v>
      </c>
      <c r="C213" s="29" t="s">
        <v>58</v>
      </c>
      <c r="D213" s="27" t="s">
        <v>77</v>
      </c>
      <c r="E213" s="10" t="s">
        <v>18</v>
      </c>
      <c r="F213" s="61">
        <f>VLOOKUP(E213,Data!$I$21:$J$30,2)</f>
        <v>2</v>
      </c>
      <c r="G213" s="23">
        <v>5</v>
      </c>
      <c r="H213" s="23">
        <v>5</v>
      </c>
      <c r="I213" s="61"/>
      <c r="J213" s="62">
        <f>Workouts[[#This Row],[Body za Umiestnenie]]+Workouts[[#This Row],[Body Účasť]]</f>
        <v>2</v>
      </c>
      <c r="K213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E11:E213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D53:D213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zoomScale="115" zoomScaleNormal="115" workbookViewId="0">
      <selection activeCell="B3" sqref="B3"/>
    </sheetView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</cols>
  <sheetData>
    <row r="1" spans="2:11" x14ac:dyDescent="0.2">
      <c r="B1" t="s">
        <v>61</v>
      </c>
    </row>
    <row r="2" spans="2:11" x14ac:dyDescent="0.2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">
      <c r="B6" t="s">
        <v>39</v>
      </c>
      <c r="F6" s="17"/>
      <c r="G6" s="64" t="s">
        <v>10</v>
      </c>
      <c r="H6" s="64"/>
      <c r="I6" s="64"/>
      <c r="J6" s="64"/>
      <c r="K6" s="64"/>
    </row>
    <row r="7" spans="2:11" x14ac:dyDescent="0.2">
      <c r="B7" t="s">
        <v>40</v>
      </c>
      <c r="F7" t="s">
        <v>11</v>
      </c>
      <c r="G7" s="19">
        <v>20</v>
      </c>
      <c r="H7" s="19">
        <v>16</v>
      </c>
      <c r="I7" s="65" t="s">
        <v>12</v>
      </c>
      <c r="J7" s="19">
        <v>6</v>
      </c>
      <c r="K7" s="19">
        <v>5</v>
      </c>
    </row>
    <row r="8" spans="2:11" x14ac:dyDescent="0.2">
      <c r="B8" t="s">
        <v>41</v>
      </c>
      <c r="F8" t="s">
        <v>13</v>
      </c>
      <c r="G8" s="19">
        <v>16</v>
      </c>
      <c r="H8" s="19">
        <v>10</v>
      </c>
      <c r="I8" s="66"/>
      <c r="J8" s="19">
        <v>4</v>
      </c>
      <c r="K8" s="19">
        <v>3</v>
      </c>
    </row>
    <row r="9" spans="2:11" x14ac:dyDescent="0.2">
      <c r="B9" t="s">
        <v>77</v>
      </c>
      <c r="F9" t="s">
        <v>14</v>
      </c>
      <c r="G9" s="19">
        <v>10</v>
      </c>
      <c r="H9" s="19">
        <v>6</v>
      </c>
      <c r="I9" s="66"/>
      <c r="J9" s="19">
        <v>2</v>
      </c>
      <c r="K9" s="19">
        <v>2</v>
      </c>
    </row>
    <row r="10" spans="2:11" x14ac:dyDescent="0.2">
      <c r="B10" t="s">
        <v>42</v>
      </c>
      <c r="F10" t="s">
        <v>36</v>
      </c>
      <c r="G10" s="19">
        <v>6</v>
      </c>
      <c r="H10" s="19">
        <v>2</v>
      </c>
      <c r="I10" s="67"/>
      <c r="J10" s="19">
        <v>1</v>
      </c>
      <c r="K10" s="19">
        <v>1</v>
      </c>
    </row>
    <row r="11" spans="2:11" x14ac:dyDescent="0.2">
      <c r="B11" t="s">
        <v>71</v>
      </c>
      <c r="G11" s="20"/>
      <c r="H11" s="20"/>
      <c r="I11" s="20"/>
      <c r="J11" s="20"/>
      <c r="K11" s="20"/>
    </row>
    <row r="12" spans="2:11" x14ac:dyDescent="0.2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">
      <c r="B17" t="s">
        <v>45</v>
      </c>
    </row>
    <row r="18" spans="2:10" x14ac:dyDescent="0.2">
      <c r="B18" t="s">
        <v>46</v>
      </c>
    </row>
    <row r="19" spans="2:10" x14ac:dyDescent="0.2">
      <c r="B19" t="s">
        <v>47</v>
      </c>
      <c r="F19" t="s">
        <v>25</v>
      </c>
    </row>
    <row r="20" spans="2:10" x14ac:dyDescent="0.2">
      <c r="B20" t="s">
        <v>48</v>
      </c>
    </row>
    <row r="21" spans="2:10" x14ac:dyDescent="0.2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">
      <c r="B31" t="s">
        <v>80</v>
      </c>
    </row>
    <row r="32" spans="2:10" x14ac:dyDescent="0.2">
      <c r="B32" t="s">
        <v>81</v>
      </c>
    </row>
    <row r="33" spans="2:11" x14ac:dyDescent="0.2">
      <c r="B33" t="s">
        <v>82</v>
      </c>
      <c r="F33" t="s">
        <v>16</v>
      </c>
      <c r="I33" s="26">
        <v>10</v>
      </c>
    </row>
    <row r="34" spans="2:11" x14ac:dyDescent="0.2">
      <c r="B34" t="s">
        <v>83</v>
      </c>
      <c r="I34" s="26">
        <v>6</v>
      </c>
    </row>
    <row r="35" spans="2:11" x14ac:dyDescent="0.2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">
      <c r="B36" t="s">
        <v>85</v>
      </c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">
      <c r="B37" t="s">
        <v>86</v>
      </c>
      <c r="F37">
        <v>1</v>
      </c>
      <c r="G37" s="19">
        <v>20</v>
      </c>
      <c r="H37" s="19">
        <v>16</v>
      </c>
      <c r="I37" s="65">
        <f>I33-I34-1</f>
        <v>3</v>
      </c>
      <c r="J37" s="19">
        <v>6</v>
      </c>
      <c r="K37" s="19">
        <v>5</v>
      </c>
    </row>
    <row r="38" spans="2:11" x14ac:dyDescent="0.2">
      <c r="B38" t="s">
        <v>87</v>
      </c>
      <c r="F38">
        <v>2</v>
      </c>
      <c r="G38" s="19">
        <v>16</v>
      </c>
      <c r="H38" s="19">
        <v>10</v>
      </c>
      <c r="I38" s="66"/>
      <c r="J38" s="19">
        <v>4</v>
      </c>
      <c r="K38" s="19">
        <v>3</v>
      </c>
    </row>
    <row r="39" spans="2:11" x14ac:dyDescent="0.2">
      <c r="B39" t="s">
        <v>88</v>
      </c>
      <c r="F39">
        <v>3</v>
      </c>
      <c r="G39" s="19">
        <v>10</v>
      </c>
      <c r="H39" s="19">
        <v>6</v>
      </c>
      <c r="I39" s="66"/>
      <c r="J39" s="19">
        <v>2</v>
      </c>
      <c r="K39" s="19">
        <v>2</v>
      </c>
    </row>
    <row r="40" spans="2:11" x14ac:dyDescent="0.2">
      <c r="B40" t="s">
        <v>89</v>
      </c>
      <c r="F40">
        <v>4</v>
      </c>
      <c r="G40" s="19">
        <v>6</v>
      </c>
      <c r="H40" s="19">
        <v>2</v>
      </c>
      <c r="I40" s="66"/>
      <c r="J40" s="19">
        <v>1</v>
      </c>
      <c r="K40" s="19">
        <v>1</v>
      </c>
    </row>
    <row r="41" spans="2:11" x14ac:dyDescent="0.2">
      <c r="B41" t="s">
        <v>90</v>
      </c>
      <c r="F41">
        <v>5</v>
      </c>
      <c r="G41" s="19">
        <v>6</v>
      </c>
      <c r="H41" s="19">
        <v>2</v>
      </c>
      <c r="I41" s="66"/>
      <c r="J41" s="19">
        <v>1</v>
      </c>
      <c r="K41" s="19">
        <v>1</v>
      </c>
    </row>
    <row r="42" spans="2:11" x14ac:dyDescent="0.2">
      <c r="B42" t="s">
        <v>91</v>
      </c>
      <c r="F42">
        <v>6</v>
      </c>
      <c r="G42" s="19">
        <v>6</v>
      </c>
      <c r="H42" s="19">
        <v>2</v>
      </c>
      <c r="I42" s="66"/>
      <c r="J42" s="19">
        <v>1</v>
      </c>
      <c r="K42" s="19">
        <v>1</v>
      </c>
    </row>
    <row r="43" spans="2:11" x14ac:dyDescent="0.2">
      <c r="B43" t="s">
        <v>92</v>
      </c>
      <c r="F43">
        <v>7</v>
      </c>
      <c r="G43" s="19">
        <v>6</v>
      </c>
      <c r="H43" s="19">
        <v>2</v>
      </c>
      <c r="I43" s="66"/>
      <c r="J43" s="19">
        <v>1</v>
      </c>
      <c r="K43" s="19">
        <v>1</v>
      </c>
    </row>
    <row r="44" spans="2:11" x14ac:dyDescent="0.2">
      <c r="B44" t="s">
        <v>93</v>
      </c>
      <c r="F44">
        <v>8</v>
      </c>
      <c r="G44" s="19">
        <v>6</v>
      </c>
      <c r="H44" s="19">
        <v>2</v>
      </c>
      <c r="I44" s="66"/>
      <c r="J44" s="19">
        <v>1</v>
      </c>
      <c r="K44" s="19">
        <v>1</v>
      </c>
    </row>
    <row r="45" spans="2:11" x14ac:dyDescent="0.2">
      <c r="B45" t="s">
        <v>94</v>
      </c>
    </row>
    <row r="46" spans="2:11" x14ac:dyDescent="0.2">
      <c r="B46" t="s">
        <v>95</v>
      </c>
    </row>
    <row r="47" spans="2:11" x14ac:dyDescent="0.2">
      <c r="B47" t="s">
        <v>96</v>
      </c>
    </row>
    <row r="48" spans="2:11" x14ac:dyDescent="0.2">
      <c r="B48" t="s">
        <v>97</v>
      </c>
      <c r="G48">
        <f>IF(F33="ESF",2,"Chyba")</f>
        <v>2</v>
      </c>
    </row>
    <row r="49" spans="2:7" x14ac:dyDescent="0.2">
      <c r="B49" t="s">
        <v>98</v>
      </c>
      <c r="F49">
        <v>3</v>
      </c>
    </row>
    <row r="50" spans="2:7" x14ac:dyDescent="0.2">
      <c r="B50" t="s">
        <v>99</v>
      </c>
    </row>
    <row r="51" spans="2:7" x14ac:dyDescent="0.2">
      <c r="B51" t="s">
        <v>100</v>
      </c>
    </row>
    <row r="53" spans="2:7" x14ac:dyDescent="0.2"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2025-04-01T22:14:24Z</dcterms:modified>
  <cp:category/>
</cp:coreProperties>
</file>